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GIONE" sheetId="1" r:id="rId1"/>
    <sheet name="POPOLAZIONE" sheetId="2" r:id="rId2"/>
    <sheet name="ABITAZIONI" sheetId="3" r:id="rId3"/>
  </sheets>
  <definedNames>
    <definedName name="_xlnm.Print_Area" localSheetId="1">('POPOLAZIONE'!$A$1:$H$55,'POPOLAZIONE'!$J$1:$Q$55,'POPOLAZIONE'!$S$1:$AA$55)</definedName>
    <definedName name="inizioPagina">'POPOLAZIONE'!#REF!</definedName>
  </definedNames>
  <calcPr fullCalcOnLoad="1"/>
</workbook>
</file>

<file path=xl/sharedStrings.xml><?xml version="1.0" encoding="utf-8"?>
<sst xmlns="http://schemas.openxmlformats.org/spreadsheetml/2006/main" count="471" uniqueCount="91">
  <si>
    <t>15° CENSIMENTO POPOLAZIONE REIDENTE - DATI PROVVISORI 2011</t>
  </si>
  <si>
    <t>14° CENSIMENTO POPOLAZIONE REIDENTE - DATI DEFINITIVI 2011</t>
  </si>
  <si>
    <t>VARIAZIONI ASSOLUTE 2011/2001</t>
  </si>
  <si>
    <t>POPOLAZIONE RESIDENTE</t>
  </si>
  <si>
    <t>FAMIGLIE</t>
  </si>
  <si>
    <t>TOTALE</t>
  </si>
  <si>
    <t>MASCHI</t>
  </si>
  <si>
    <t>FEMMINE</t>
  </si>
  <si>
    <t>N° FAMIGLIE</t>
  </si>
  <si>
    <t xml:space="preserve">N° MEDIO COMPONENTI </t>
  </si>
  <si>
    <t>IN FAMIGLIA</t>
  </si>
  <si>
    <t>IN CONVIVENZA</t>
  </si>
  <si>
    <t xml:space="preserve">      Piacenza</t>
  </si>
  <si>
    <t xml:space="preserve">      Parma</t>
  </si>
  <si>
    <t xml:space="preserve">      Reggio nell'Emilia</t>
  </si>
  <si>
    <t xml:space="preserve">      Modena</t>
  </si>
  <si>
    <t xml:space="preserve">      Bologna</t>
  </si>
  <si>
    <t xml:space="preserve">      Ferrara</t>
  </si>
  <si>
    <t xml:space="preserve">      Ravenna</t>
  </si>
  <si>
    <t xml:space="preserve">      Forlì-Cesena</t>
  </si>
  <si>
    <t xml:space="preserve">      Rimini</t>
  </si>
  <si>
    <t xml:space="preserve">    Emilia-Romagna</t>
  </si>
  <si>
    <t xml:space="preserve">  Nord-est</t>
  </si>
  <si>
    <t>Italia</t>
  </si>
  <si>
    <t>VARIAZIONI PERCENTUALI 2011/2001</t>
  </si>
  <si>
    <t>DISTRIBUZIONE PER PROVINCIA</t>
  </si>
  <si>
    <t>DISTRIBUZIONE PER GENERE</t>
  </si>
  <si>
    <t xml:space="preserve">    Emilia-Romagna: % Nord-Est</t>
  </si>
  <si>
    <t xml:space="preserve">  Nord-Est: % Italia</t>
  </si>
  <si>
    <t>PROVINCIA DI PIACENZA: CENSIMENTO 2011 DATI PROVVISORI</t>
  </si>
  <si>
    <t>PROVINCIA DI PIACENZA: CENSIMENTO 2001 DATI DEFINITIVI</t>
  </si>
  <si>
    <t xml:space="preserve">VARIAZIONI  PERCENTUALI  </t>
  </si>
  <si>
    <t xml:space="preserve">VARIAZIONI  ASSOLUTE  </t>
  </si>
  <si>
    <t>N° MEDIO COMPONENTI FAMIGLIA</t>
  </si>
  <si>
    <t>POPOLAZIONE RESIDENTE IN FAMIGLIA</t>
  </si>
  <si>
    <t>RESIDENTI IN CONVIVENZA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</si>
  <si>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</si>
  <si>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</si>
  <si>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</si>
  <si>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</si>
  <si>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</si>
  <si>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</si>
  <si>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</si>
  <si>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</si>
  <si>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</si>
  <si>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</si>
  <si>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</si>
  <si>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</si>
  <si>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</si>
  <si>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</si>
  <si>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</si>
  <si>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</si>
  <si>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</si>
  <si>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</si>
  <si>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</si>
  <si>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</si>
  <si>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</si>
  <si>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</si>
  <si>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</si>
  <si>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</si>
  <si>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</si>
  <si>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</si>
  <si>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</si>
  <si>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</si>
  <si>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</si>
  <si>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</si>
  <si>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</si>
  <si>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</si>
  <si>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</si>
  <si>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</si>
  <si>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</si>
  <si>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</si>
  <si>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</si>
  <si>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</si>
  <si>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</si>
  <si>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</si>
  <si>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</si>
  <si>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</si>
  <si>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</si>
  <si>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</si>
  <si>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</si>
  <si>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</si>
  <si>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</si>
  <si>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</si>
  <si>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CENSIMENTO 2011 - DATI PROVVISORI</t>
  </si>
  <si>
    <t>CENSIMENTO 2001 - DATI DEFINITIVI</t>
  </si>
  <si>
    <t>VARIAZIONI ABITAZIONI</t>
  </si>
  <si>
    <t>N° ABITAZIONI</t>
  </si>
  <si>
    <t>N° ALTRI TIPI DI ALLOGGI OCCUPATI DAI RESIDENTI</t>
  </si>
  <si>
    <t xml:space="preserve">PERCENTUALI </t>
  </si>
  <si>
    <t>ASSOLUTE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</si>
</sst>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#,##0"/>
    <numFmt numFmtId="168" formatCode="#,##0.0"/>
    <numFmt numFmtId="169" formatCode="#,##0.00"/>
  </numFmts>
  <fonts count="7">
    <font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i/>
      <sz val="11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4" fontId="2" fillId="0" borderId="5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164" fontId="1" fillId="0" borderId="7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8" xfId="0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8" xfId="0" applyNumberFormat="1" applyFont="1" applyBorder="1" applyAlignment="1">
      <alignment/>
    </xf>
    <xf numFmtId="164" fontId="1" fillId="0" borderId="8" xfId="0" applyFont="1" applyBorder="1" applyAlignment="1">
      <alignment horizontal="center"/>
    </xf>
    <xf numFmtId="167" fontId="1" fillId="0" borderId="9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6" fontId="1" fillId="0" borderId="8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4" fontId="3" fillId="0" borderId="10" xfId="0" applyFont="1" applyBorder="1" applyAlignment="1">
      <alignment horizontal="center"/>
    </xf>
    <xf numFmtId="167" fontId="3" fillId="0" borderId="12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6" fontId="1" fillId="0" borderId="7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6" fontId="1" fillId="0" borderId="0" xfId="0" applyNumberFormat="1" applyFont="1" applyAlignment="1">
      <alignment horizontal="center"/>
    </xf>
    <xf numFmtId="165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164" fontId="1" fillId="0" borderId="0" xfId="0" applyFont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2" fillId="0" borderId="15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7" fontId="1" fillId="0" borderId="13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1" fillId="0" borderId="16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 horizontal="right"/>
    </xf>
    <xf numFmtId="164" fontId="1" fillId="0" borderId="3" xfId="0" applyFont="1" applyFill="1" applyBorder="1" applyAlignment="1">
      <alignment horizontal="right"/>
    </xf>
    <xf numFmtId="164" fontId="1" fillId="0" borderId="3" xfId="0" applyFont="1" applyFill="1" applyBorder="1" applyAlignment="1">
      <alignment/>
    </xf>
    <xf numFmtId="164" fontId="1" fillId="0" borderId="17" xfId="0" applyFont="1" applyFill="1" applyBorder="1" applyAlignment="1">
      <alignment/>
    </xf>
    <xf numFmtId="164" fontId="1" fillId="0" borderId="18" xfId="0" applyFont="1" applyFill="1" applyBorder="1" applyAlignment="1">
      <alignment/>
    </xf>
    <xf numFmtId="167" fontId="1" fillId="0" borderId="19" xfId="0" applyNumberFormat="1" applyFont="1" applyFill="1" applyBorder="1" applyAlignment="1">
      <alignment horizontal="right"/>
    </xf>
    <xf numFmtId="167" fontId="1" fillId="0" borderId="20" xfId="0" applyNumberFormat="1" applyFont="1" applyFill="1" applyBorder="1" applyAlignment="1">
      <alignment horizontal="right"/>
    </xf>
    <xf numFmtId="167" fontId="1" fillId="0" borderId="18" xfId="0" applyNumberFormat="1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 horizontal="right"/>
    </xf>
    <xf numFmtId="164" fontId="1" fillId="0" borderId="20" xfId="0" applyFont="1" applyFill="1" applyBorder="1" applyAlignment="1">
      <alignment horizontal="right"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/>
    </xf>
    <xf numFmtId="167" fontId="1" fillId="0" borderId="21" xfId="0" applyNumberFormat="1" applyFont="1" applyFill="1" applyBorder="1" applyAlignment="1">
      <alignment/>
    </xf>
    <xf numFmtId="164" fontId="1" fillId="0" borderId="22" xfId="0" applyFont="1" applyFill="1" applyBorder="1" applyAlignment="1">
      <alignment/>
    </xf>
    <xf numFmtId="164" fontId="1" fillId="0" borderId="23" xfId="0" applyFont="1" applyFill="1" applyBorder="1" applyAlignment="1">
      <alignment horizontal="right"/>
    </xf>
    <xf numFmtId="164" fontId="1" fillId="0" borderId="24" xfId="0" applyFont="1" applyFill="1" applyBorder="1" applyAlignment="1">
      <alignment horizontal="right"/>
    </xf>
    <xf numFmtId="164" fontId="1" fillId="0" borderId="22" xfId="0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25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1" fillId="0" borderId="25" xfId="0" applyNumberFormat="1" applyFont="1" applyFill="1" applyBorder="1" applyAlignment="1">
      <alignment/>
    </xf>
    <xf numFmtId="164" fontId="5" fillId="0" borderId="10" xfId="0" applyFont="1" applyFill="1" applyBorder="1" applyAlignment="1">
      <alignment/>
    </xf>
    <xf numFmtId="167" fontId="5" fillId="0" borderId="12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5" fillId="0" borderId="26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26" xfId="0" applyNumberFormat="1" applyFont="1" applyFill="1" applyBorder="1" applyAlignment="1">
      <alignment/>
    </xf>
    <xf numFmtId="164" fontId="1" fillId="0" borderId="0" xfId="0" applyFont="1" applyAlignment="1">
      <alignment horizontal="right"/>
    </xf>
    <xf numFmtId="164" fontId="6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11" xfId="0" applyFont="1" applyBorder="1" applyAlignment="1">
      <alignment/>
    </xf>
    <xf numFmtId="164" fontId="2" fillId="0" borderId="1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1" fillId="0" borderId="27" xfId="0" applyFont="1" applyBorder="1" applyAlignment="1">
      <alignment/>
    </xf>
    <xf numFmtId="167" fontId="1" fillId="0" borderId="27" xfId="0" applyNumberFormat="1" applyFont="1" applyBorder="1" applyAlignment="1">
      <alignment horizontal="right"/>
    </xf>
    <xf numFmtId="169" fontId="1" fillId="0" borderId="27" xfId="0" applyNumberFormat="1" applyFont="1" applyBorder="1" applyAlignment="1">
      <alignment horizontal="right"/>
    </xf>
    <xf numFmtId="164" fontId="1" fillId="0" borderId="20" xfId="0" applyFont="1" applyBorder="1" applyAlignment="1">
      <alignment/>
    </xf>
    <xf numFmtId="167" fontId="1" fillId="0" borderId="20" xfId="0" applyNumberFormat="1" applyFont="1" applyBorder="1" applyAlignment="1">
      <alignment horizontal="right"/>
    </xf>
    <xf numFmtId="169" fontId="1" fillId="0" borderId="20" xfId="0" applyNumberFormat="1" applyFont="1" applyBorder="1" applyAlignment="1">
      <alignment horizontal="right"/>
    </xf>
    <xf numFmtId="164" fontId="1" fillId="0" borderId="24" xfId="0" applyFont="1" applyBorder="1" applyAlignment="1">
      <alignment/>
    </xf>
    <xf numFmtId="167" fontId="1" fillId="0" borderId="24" xfId="0" applyNumberFormat="1" applyFont="1" applyBorder="1" applyAlignment="1">
      <alignment horizontal="right"/>
    </xf>
    <xf numFmtId="169" fontId="1" fillId="0" borderId="24" xfId="0" applyNumberFormat="1" applyFont="1" applyBorder="1" applyAlignment="1">
      <alignment horizontal="right"/>
    </xf>
    <xf numFmtId="164" fontId="5" fillId="0" borderId="11" xfId="0" applyFont="1" applyBorder="1" applyAlignment="1">
      <alignment/>
    </xf>
    <xf numFmtId="167" fontId="5" fillId="0" borderId="11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9" fontId="5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85725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724275"/>
          <a:ext cx="857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13</xdr:row>
      <xdr:rowOff>161925</xdr:rowOff>
    </xdr:from>
    <xdr:to>
      <xdr:col>19</xdr:col>
      <xdr:colOff>85725</xdr:colOff>
      <xdr:row>14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2428875"/>
          <a:ext cx="857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85725</xdr:colOff>
      <xdr:row>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400425"/>
          <a:ext cx="857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54</xdr:row>
      <xdr:rowOff>0</xdr:rowOff>
    </xdr:from>
    <xdr:to>
      <xdr:col>13</xdr:col>
      <xdr:colOff>85725</xdr:colOff>
      <xdr:row>54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8439150"/>
          <a:ext cx="857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866775</xdr:colOff>
      <xdr:row>54</xdr:row>
      <xdr:rowOff>0</xdr:rowOff>
    </xdr:from>
    <xdr:to>
      <xdr:col>16</xdr:col>
      <xdr:colOff>85725</xdr:colOff>
      <xdr:row>54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8439150"/>
          <a:ext cx="857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4">
      <selection activeCell="H40" sqref="H40"/>
    </sheetView>
  </sheetViews>
  <sheetFormatPr defaultColWidth="9.140625" defaultRowHeight="12.75"/>
  <cols>
    <col min="1" max="1" width="25.7109375" style="1" customWidth="1"/>
    <col min="2" max="5" width="10.140625" style="1" customWidth="1"/>
    <col min="6" max="6" width="12.57421875" style="1" customWidth="1"/>
    <col min="7" max="7" width="10.7109375" style="1" customWidth="1"/>
    <col min="8" max="8" width="12.7109375" style="1" customWidth="1"/>
    <col min="9" max="9" width="9.140625" style="1" customWidth="1"/>
    <col min="10" max="10" width="26.140625" style="1" customWidth="1"/>
    <col min="11" max="11" width="10.8515625" style="1" customWidth="1"/>
    <col min="12" max="13" width="10.57421875" style="1" customWidth="1"/>
    <col min="14" max="14" width="10.140625" style="1" customWidth="1"/>
    <col min="15" max="15" width="12.57421875" style="1" customWidth="1"/>
    <col min="16" max="16" width="9.57421875" style="1" customWidth="1"/>
    <col min="17" max="17" width="11.8515625" style="1" customWidth="1"/>
    <col min="18" max="18" width="9.140625" style="1" customWidth="1"/>
    <col min="19" max="19" width="19.00390625" style="1" customWidth="1"/>
    <col min="20" max="23" width="9.140625" style="1" customWidth="1"/>
    <col min="24" max="24" width="12.7109375" style="1" customWidth="1"/>
    <col min="25" max="25" width="10.28125" style="1" customWidth="1"/>
    <col min="26" max="26" width="11.8515625" style="1" customWidth="1"/>
    <col min="27" max="16384" width="9.140625" style="1" customWidth="1"/>
  </cols>
  <sheetData>
    <row r="1" spans="1:19" ht="12.75">
      <c r="A1" s="2" t="s">
        <v>0</v>
      </c>
      <c r="J1" s="2" t="s">
        <v>1</v>
      </c>
      <c r="S1" s="2" t="s">
        <v>2</v>
      </c>
    </row>
    <row r="3" spans="1:26" ht="12.75">
      <c r="A3" s="3"/>
      <c r="B3" s="4" t="s">
        <v>3</v>
      </c>
      <c r="C3" s="4"/>
      <c r="D3" s="4"/>
      <c r="E3" s="4" t="s">
        <v>4</v>
      </c>
      <c r="F3" s="4"/>
      <c r="G3" s="5" t="s">
        <v>3</v>
      </c>
      <c r="H3" s="5"/>
      <c r="J3" s="3"/>
      <c r="K3" s="4" t="s">
        <v>3</v>
      </c>
      <c r="L3" s="4"/>
      <c r="M3" s="4"/>
      <c r="N3" s="4" t="s">
        <v>4</v>
      </c>
      <c r="O3" s="4"/>
      <c r="P3" s="5" t="s">
        <v>3</v>
      </c>
      <c r="Q3" s="5"/>
      <c r="S3" s="3"/>
      <c r="T3" s="4" t="s">
        <v>3</v>
      </c>
      <c r="U3" s="4"/>
      <c r="V3" s="4"/>
      <c r="W3" s="4" t="s">
        <v>4</v>
      </c>
      <c r="X3" s="4"/>
      <c r="Y3" s="5" t="s">
        <v>3</v>
      </c>
      <c r="Z3" s="5"/>
    </row>
    <row r="4" spans="1:26" ht="25.5" customHeight="1">
      <c r="A4" s="6"/>
      <c r="B4" s="7" t="s">
        <v>5</v>
      </c>
      <c r="C4" s="8" t="s">
        <v>6</v>
      </c>
      <c r="D4" s="9" t="s">
        <v>7</v>
      </c>
      <c r="E4" s="7" t="s">
        <v>8</v>
      </c>
      <c r="F4" s="10" t="s">
        <v>9</v>
      </c>
      <c r="G4" s="8" t="s">
        <v>10</v>
      </c>
      <c r="H4" s="8" t="s">
        <v>11</v>
      </c>
      <c r="J4" s="6"/>
      <c r="K4" s="7" t="s">
        <v>5</v>
      </c>
      <c r="L4" s="8" t="s">
        <v>6</v>
      </c>
      <c r="M4" s="9" t="s">
        <v>7</v>
      </c>
      <c r="N4" s="7" t="s">
        <v>8</v>
      </c>
      <c r="O4" s="10" t="s">
        <v>9</v>
      </c>
      <c r="P4" s="8" t="s">
        <v>10</v>
      </c>
      <c r="Q4" s="8" t="s">
        <v>11</v>
      </c>
      <c r="S4" s="6"/>
      <c r="T4" s="7" t="s">
        <v>5</v>
      </c>
      <c r="U4" s="8" t="s">
        <v>6</v>
      </c>
      <c r="V4" s="9" t="s">
        <v>7</v>
      </c>
      <c r="W4" s="7" t="s">
        <v>8</v>
      </c>
      <c r="X4" s="10" t="s">
        <v>9</v>
      </c>
      <c r="Y4" s="8" t="s">
        <v>10</v>
      </c>
      <c r="Z4" s="8" t="s">
        <v>11</v>
      </c>
    </row>
    <row r="5" spans="1:25" ht="12.75">
      <c r="A5" s="3"/>
      <c r="D5" s="3"/>
      <c r="F5" s="3"/>
      <c r="G5" s="11"/>
      <c r="J5" s="3"/>
      <c r="M5" s="3"/>
      <c r="O5" s="12"/>
      <c r="P5" s="11"/>
      <c r="S5" s="3"/>
      <c r="V5" s="3"/>
      <c r="X5" s="12"/>
      <c r="Y5" s="11"/>
    </row>
    <row r="6" spans="1:26" ht="12.75">
      <c r="A6" s="13" t="s">
        <v>12</v>
      </c>
      <c r="B6" s="14">
        <v>284711</v>
      </c>
      <c r="C6" s="14">
        <v>137846</v>
      </c>
      <c r="D6" s="15">
        <v>146865</v>
      </c>
      <c r="E6" s="14">
        <v>126575</v>
      </c>
      <c r="F6" s="16">
        <v>2.2</v>
      </c>
      <c r="G6" s="17">
        <v>282798</v>
      </c>
      <c r="H6" s="14">
        <v>1913</v>
      </c>
      <c r="I6" s="18"/>
      <c r="J6" s="13" t="s">
        <v>12</v>
      </c>
      <c r="K6" s="14">
        <v>263872</v>
      </c>
      <c r="L6" s="14">
        <v>127394</v>
      </c>
      <c r="M6" s="15">
        <v>136478</v>
      </c>
      <c r="N6" s="14">
        <v>113101</v>
      </c>
      <c r="O6" s="19">
        <f>+P6/N6</f>
        <v>2.310545441684866</v>
      </c>
      <c r="P6" s="17">
        <v>261325</v>
      </c>
      <c r="Q6" s="14">
        <f>+K6-P6</f>
        <v>2547</v>
      </c>
      <c r="S6" s="13" t="s">
        <v>12</v>
      </c>
      <c r="T6" s="14">
        <f>+B6-K6</f>
        <v>20839</v>
      </c>
      <c r="U6" s="14">
        <f aca="true" t="shared" si="0" ref="U6:Z6">+C6-L6</f>
        <v>10452</v>
      </c>
      <c r="V6" s="15">
        <f t="shared" si="0"/>
        <v>10387</v>
      </c>
      <c r="W6" s="14">
        <f t="shared" si="0"/>
        <v>13474</v>
      </c>
      <c r="X6" s="19">
        <f t="shared" si="0"/>
        <v>-0.11054544168486569</v>
      </c>
      <c r="Y6" s="17">
        <f t="shared" si="0"/>
        <v>21473</v>
      </c>
      <c r="Z6" s="14">
        <f t="shared" si="0"/>
        <v>-634</v>
      </c>
    </row>
    <row r="7" spans="1:26" ht="12.75">
      <c r="A7" s="13" t="s">
        <v>13</v>
      </c>
      <c r="B7" s="14">
        <v>428652</v>
      </c>
      <c r="C7" s="14">
        <v>206807</v>
      </c>
      <c r="D7" s="15">
        <v>221845</v>
      </c>
      <c r="E7" s="14">
        <v>192307</v>
      </c>
      <c r="F7" s="16">
        <v>2.2</v>
      </c>
      <c r="G7" s="17">
        <v>426166</v>
      </c>
      <c r="H7" s="14">
        <v>2486</v>
      </c>
      <c r="I7" s="18"/>
      <c r="J7" s="13" t="s">
        <v>13</v>
      </c>
      <c r="K7" s="14">
        <v>392976</v>
      </c>
      <c r="L7" s="14">
        <v>189548</v>
      </c>
      <c r="M7" s="15">
        <v>203428</v>
      </c>
      <c r="N7" s="14">
        <v>167862</v>
      </c>
      <c r="O7" s="19">
        <f aca="true" t="shared" si="1" ref="O7:O18">+P7/N7</f>
        <v>2.318982259236754</v>
      </c>
      <c r="P7" s="17">
        <v>389269</v>
      </c>
      <c r="Q7" s="14">
        <f aca="true" t="shared" si="2" ref="Q7:Q18">+K7-P7</f>
        <v>3707</v>
      </c>
      <c r="S7" s="13" t="s">
        <v>13</v>
      </c>
      <c r="T7" s="14">
        <f aca="true" t="shared" si="3" ref="T7:T14">+B7-K7</f>
        <v>35676</v>
      </c>
      <c r="U7" s="14">
        <f aca="true" t="shared" si="4" ref="U7:U14">+C7-L7</f>
        <v>17259</v>
      </c>
      <c r="V7" s="15">
        <f aca="true" t="shared" si="5" ref="V7:V14">+D7-M7</f>
        <v>18417</v>
      </c>
      <c r="W7" s="14">
        <f aca="true" t="shared" si="6" ref="W7:W14">+E7-N7</f>
        <v>24445</v>
      </c>
      <c r="X7" s="19">
        <f aca="true" t="shared" si="7" ref="X7:X14">+F7-O7</f>
        <v>-0.11898225923675376</v>
      </c>
      <c r="Y7" s="17">
        <f aca="true" t="shared" si="8" ref="Y7:Y14">+G7-P7</f>
        <v>36897</v>
      </c>
      <c r="Z7" s="14">
        <f aca="true" t="shared" si="9" ref="Z7:Z14">+H7-Q7</f>
        <v>-1221</v>
      </c>
    </row>
    <row r="8" spans="1:26" ht="12.75">
      <c r="A8" s="13" t="s">
        <v>14</v>
      </c>
      <c r="B8" s="14">
        <v>518011</v>
      </c>
      <c r="C8" s="14">
        <v>253044</v>
      </c>
      <c r="D8" s="15">
        <v>264967</v>
      </c>
      <c r="E8" s="14">
        <v>215372</v>
      </c>
      <c r="F8" s="16">
        <v>2.4</v>
      </c>
      <c r="G8" s="17">
        <v>515989</v>
      </c>
      <c r="H8" s="14">
        <v>2022</v>
      </c>
      <c r="I8" s="18"/>
      <c r="J8" s="13" t="s">
        <v>14</v>
      </c>
      <c r="K8" s="14">
        <v>453892</v>
      </c>
      <c r="L8" s="14">
        <v>221998</v>
      </c>
      <c r="M8" s="15">
        <v>231894</v>
      </c>
      <c r="N8" s="14">
        <v>180055</v>
      </c>
      <c r="O8" s="19">
        <f t="shared" si="1"/>
        <v>2.503873816333898</v>
      </c>
      <c r="P8" s="17">
        <v>450835</v>
      </c>
      <c r="Q8" s="14">
        <f t="shared" si="2"/>
        <v>3057</v>
      </c>
      <c r="S8" s="13" t="s">
        <v>14</v>
      </c>
      <c r="T8" s="14">
        <f t="shared" si="3"/>
        <v>64119</v>
      </c>
      <c r="U8" s="14">
        <f t="shared" si="4"/>
        <v>31046</v>
      </c>
      <c r="V8" s="15">
        <f t="shared" si="5"/>
        <v>33073</v>
      </c>
      <c r="W8" s="14">
        <f t="shared" si="6"/>
        <v>35317</v>
      </c>
      <c r="X8" s="19">
        <f t="shared" si="7"/>
        <v>-0.10387381633389792</v>
      </c>
      <c r="Y8" s="17">
        <f t="shared" si="8"/>
        <v>65154</v>
      </c>
      <c r="Z8" s="14">
        <f t="shared" si="9"/>
        <v>-1035</v>
      </c>
    </row>
    <row r="9" spans="1:26" ht="12.75">
      <c r="A9" s="13" t="s">
        <v>15</v>
      </c>
      <c r="B9" s="14">
        <v>687237</v>
      </c>
      <c r="C9" s="14">
        <v>333769</v>
      </c>
      <c r="D9" s="15">
        <v>353468</v>
      </c>
      <c r="E9" s="14">
        <v>289814</v>
      </c>
      <c r="F9" s="16">
        <v>2.4</v>
      </c>
      <c r="G9" s="17">
        <v>684148</v>
      </c>
      <c r="H9" s="14">
        <v>3089</v>
      </c>
      <c r="I9" s="18"/>
      <c r="J9" s="13" t="s">
        <v>15</v>
      </c>
      <c r="K9" s="14">
        <v>633993</v>
      </c>
      <c r="L9" s="14">
        <v>308851</v>
      </c>
      <c r="M9" s="15">
        <v>325142</v>
      </c>
      <c r="N9" s="14">
        <v>254218</v>
      </c>
      <c r="O9" s="19">
        <f t="shared" si="1"/>
        <v>2.4787387203109144</v>
      </c>
      <c r="P9" s="17">
        <v>630140</v>
      </c>
      <c r="Q9" s="14">
        <f t="shared" si="2"/>
        <v>3853</v>
      </c>
      <c r="S9" s="13" t="s">
        <v>15</v>
      </c>
      <c r="T9" s="14">
        <f t="shared" si="3"/>
        <v>53244</v>
      </c>
      <c r="U9" s="14">
        <f t="shared" si="4"/>
        <v>24918</v>
      </c>
      <c r="V9" s="15">
        <f t="shared" si="5"/>
        <v>28326</v>
      </c>
      <c r="W9" s="14">
        <f t="shared" si="6"/>
        <v>35596</v>
      </c>
      <c r="X9" s="19">
        <f t="shared" si="7"/>
        <v>-0.07873872031091445</v>
      </c>
      <c r="Y9" s="17">
        <f t="shared" si="8"/>
        <v>54008</v>
      </c>
      <c r="Z9" s="14">
        <f t="shared" si="9"/>
        <v>-764</v>
      </c>
    </row>
    <row r="10" spans="1:26" ht="12.75">
      <c r="A10" s="13" t="s">
        <v>16</v>
      </c>
      <c r="B10" s="14">
        <v>981807</v>
      </c>
      <c r="C10" s="14">
        <v>469526</v>
      </c>
      <c r="D10" s="15">
        <v>512281</v>
      </c>
      <c r="E10" s="14">
        <v>461224</v>
      </c>
      <c r="F10" s="16">
        <v>2.1</v>
      </c>
      <c r="G10" s="17">
        <v>975678</v>
      </c>
      <c r="H10" s="14">
        <v>6129</v>
      </c>
      <c r="I10" s="18"/>
      <c r="J10" s="13" t="s">
        <v>16</v>
      </c>
      <c r="K10" s="14">
        <v>915225</v>
      </c>
      <c r="L10" s="14">
        <v>438723</v>
      </c>
      <c r="M10" s="15">
        <v>476502</v>
      </c>
      <c r="N10" s="14">
        <v>401785</v>
      </c>
      <c r="O10" s="19">
        <f t="shared" si="1"/>
        <v>2.2567193897233597</v>
      </c>
      <c r="P10" s="17">
        <v>906716</v>
      </c>
      <c r="Q10" s="14">
        <f t="shared" si="2"/>
        <v>8509</v>
      </c>
      <c r="S10" s="13" t="s">
        <v>16</v>
      </c>
      <c r="T10" s="14">
        <f t="shared" si="3"/>
        <v>66582</v>
      </c>
      <c r="U10" s="14">
        <f t="shared" si="4"/>
        <v>30803</v>
      </c>
      <c r="V10" s="15">
        <f t="shared" si="5"/>
        <v>35779</v>
      </c>
      <c r="W10" s="14">
        <f t="shared" si="6"/>
        <v>59439</v>
      </c>
      <c r="X10" s="19">
        <f t="shared" si="7"/>
        <v>-0.15671938972335964</v>
      </c>
      <c r="Y10" s="17">
        <f t="shared" si="8"/>
        <v>68962</v>
      </c>
      <c r="Z10" s="14">
        <f t="shared" si="9"/>
        <v>-2380</v>
      </c>
    </row>
    <row r="11" spans="1:26" ht="12.75">
      <c r="A11" s="13" t="s">
        <v>17</v>
      </c>
      <c r="B11" s="14">
        <v>353725</v>
      </c>
      <c r="C11" s="14">
        <v>168420</v>
      </c>
      <c r="D11" s="15">
        <v>185305</v>
      </c>
      <c r="E11" s="14">
        <v>160280</v>
      </c>
      <c r="F11" s="16">
        <v>2.2</v>
      </c>
      <c r="G11" s="17">
        <v>351447</v>
      </c>
      <c r="H11" s="14">
        <v>2278</v>
      </c>
      <c r="I11" s="18"/>
      <c r="J11" s="13" t="s">
        <v>17</v>
      </c>
      <c r="K11" s="14">
        <v>344323</v>
      </c>
      <c r="L11" s="14">
        <v>164379</v>
      </c>
      <c r="M11" s="15">
        <v>179944</v>
      </c>
      <c r="N11" s="14">
        <v>143236</v>
      </c>
      <c r="O11" s="19">
        <f t="shared" si="1"/>
        <v>2.3836814767237287</v>
      </c>
      <c r="P11" s="17">
        <v>341429</v>
      </c>
      <c r="Q11" s="14">
        <f t="shared" si="2"/>
        <v>2894</v>
      </c>
      <c r="S11" s="13" t="s">
        <v>17</v>
      </c>
      <c r="T11" s="14">
        <f t="shared" si="3"/>
        <v>9402</v>
      </c>
      <c r="U11" s="14">
        <f t="shared" si="4"/>
        <v>4041</v>
      </c>
      <c r="V11" s="15">
        <f t="shared" si="5"/>
        <v>5361</v>
      </c>
      <c r="W11" s="14">
        <f t="shared" si="6"/>
        <v>17044</v>
      </c>
      <c r="X11" s="19">
        <f t="shared" si="7"/>
        <v>-0.18368147672372848</v>
      </c>
      <c r="Y11" s="17">
        <f t="shared" si="8"/>
        <v>10018</v>
      </c>
      <c r="Z11" s="14">
        <f t="shared" si="9"/>
        <v>-616</v>
      </c>
    </row>
    <row r="12" spans="1:26" ht="12.75">
      <c r="A12" s="13" t="s">
        <v>18</v>
      </c>
      <c r="B12" s="14">
        <v>385976</v>
      </c>
      <c r="C12" s="14">
        <v>186096</v>
      </c>
      <c r="D12" s="15">
        <v>199880</v>
      </c>
      <c r="E12" s="14">
        <v>170816</v>
      </c>
      <c r="F12" s="16">
        <v>2.2</v>
      </c>
      <c r="G12" s="17">
        <v>383652</v>
      </c>
      <c r="H12" s="14">
        <v>2324</v>
      </c>
      <c r="I12" s="18"/>
      <c r="J12" s="13" t="s">
        <v>18</v>
      </c>
      <c r="K12" s="14">
        <v>347847</v>
      </c>
      <c r="L12" s="14">
        <v>167744</v>
      </c>
      <c r="M12" s="15">
        <v>180103</v>
      </c>
      <c r="N12" s="14">
        <v>144182</v>
      </c>
      <c r="O12" s="19">
        <f t="shared" si="1"/>
        <v>2.3917964794495847</v>
      </c>
      <c r="P12" s="17">
        <v>344854</v>
      </c>
      <c r="Q12" s="14">
        <f t="shared" si="2"/>
        <v>2993</v>
      </c>
      <c r="S12" s="13" t="s">
        <v>18</v>
      </c>
      <c r="T12" s="14">
        <f t="shared" si="3"/>
        <v>38129</v>
      </c>
      <c r="U12" s="14">
        <f t="shared" si="4"/>
        <v>18352</v>
      </c>
      <c r="V12" s="15">
        <f t="shared" si="5"/>
        <v>19777</v>
      </c>
      <c r="W12" s="14">
        <f t="shared" si="6"/>
        <v>26634</v>
      </c>
      <c r="X12" s="19">
        <f t="shared" si="7"/>
        <v>-0.19179647944958456</v>
      </c>
      <c r="Y12" s="17">
        <f t="shared" si="8"/>
        <v>38798</v>
      </c>
      <c r="Z12" s="14">
        <f t="shared" si="9"/>
        <v>-669</v>
      </c>
    </row>
    <row r="13" spans="1:26" ht="12.75">
      <c r="A13" s="13" t="s">
        <v>19</v>
      </c>
      <c r="B13" s="14">
        <v>390381</v>
      </c>
      <c r="C13" s="14">
        <v>189806</v>
      </c>
      <c r="D13" s="15">
        <v>200575</v>
      </c>
      <c r="E13" s="14">
        <v>164295</v>
      </c>
      <c r="F13" s="16">
        <v>2.4</v>
      </c>
      <c r="G13" s="17">
        <v>387910</v>
      </c>
      <c r="H13" s="14">
        <v>2471</v>
      </c>
      <c r="I13" s="18"/>
      <c r="J13" s="13" t="s">
        <v>19</v>
      </c>
      <c r="K13" s="14">
        <v>358542</v>
      </c>
      <c r="L13" s="14">
        <v>174439</v>
      </c>
      <c r="M13" s="15">
        <v>184103</v>
      </c>
      <c r="N13" s="14">
        <v>140758</v>
      </c>
      <c r="O13" s="19">
        <f t="shared" si="1"/>
        <v>2.527870529561375</v>
      </c>
      <c r="P13" s="17">
        <v>355818</v>
      </c>
      <c r="Q13" s="14">
        <f t="shared" si="2"/>
        <v>2724</v>
      </c>
      <c r="S13" s="13" t="s">
        <v>19</v>
      </c>
      <c r="T13" s="14">
        <f t="shared" si="3"/>
        <v>31839</v>
      </c>
      <c r="U13" s="14">
        <f t="shared" si="4"/>
        <v>15367</v>
      </c>
      <c r="V13" s="15">
        <f t="shared" si="5"/>
        <v>16472</v>
      </c>
      <c r="W13" s="14">
        <f t="shared" si="6"/>
        <v>23537</v>
      </c>
      <c r="X13" s="19">
        <f t="shared" si="7"/>
        <v>-0.1278705295613749</v>
      </c>
      <c r="Y13" s="17">
        <f t="shared" si="8"/>
        <v>32092</v>
      </c>
      <c r="Z13" s="14">
        <f t="shared" si="9"/>
        <v>-253</v>
      </c>
    </row>
    <row r="14" spans="1:26" ht="12.75">
      <c r="A14" s="13" t="s">
        <v>20</v>
      </c>
      <c r="B14" s="14">
        <v>322294</v>
      </c>
      <c r="C14" s="14">
        <v>155235</v>
      </c>
      <c r="D14" s="15">
        <v>167059</v>
      </c>
      <c r="E14" s="14">
        <v>135710</v>
      </c>
      <c r="F14" s="16">
        <v>2.4</v>
      </c>
      <c r="G14" s="17">
        <v>320319</v>
      </c>
      <c r="H14" s="14">
        <v>1975</v>
      </c>
      <c r="I14" s="18"/>
      <c r="J14" s="13" t="s">
        <v>20</v>
      </c>
      <c r="K14" s="14">
        <v>272676</v>
      </c>
      <c r="L14" s="14">
        <v>132246</v>
      </c>
      <c r="M14" s="15">
        <v>140430</v>
      </c>
      <c r="N14" s="14">
        <v>107228</v>
      </c>
      <c r="O14" s="19">
        <f t="shared" si="1"/>
        <v>2.521151191852874</v>
      </c>
      <c r="P14" s="17">
        <v>270338</v>
      </c>
      <c r="Q14" s="14">
        <f t="shared" si="2"/>
        <v>2338</v>
      </c>
      <c r="S14" s="13" t="s">
        <v>20</v>
      </c>
      <c r="T14" s="14">
        <f t="shared" si="3"/>
        <v>49618</v>
      </c>
      <c r="U14" s="14">
        <f t="shared" si="4"/>
        <v>22989</v>
      </c>
      <c r="V14" s="15">
        <f t="shared" si="5"/>
        <v>26629</v>
      </c>
      <c r="W14" s="14">
        <f t="shared" si="6"/>
        <v>28482</v>
      </c>
      <c r="X14" s="19">
        <f t="shared" si="7"/>
        <v>-0.12115119185287426</v>
      </c>
      <c r="Y14" s="17">
        <f t="shared" si="8"/>
        <v>49981</v>
      </c>
      <c r="Z14" s="14">
        <f t="shared" si="9"/>
        <v>-363</v>
      </c>
    </row>
    <row r="15" spans="1:26" ht="12.75">
      <c r="A15" s="13"/>
      <c r="B15" s="14"/>
      <c r="C15" s="14"/>
      <c r="D15" s="15"/>
      <c r="E15" s="14"/>
      <c r="F15" s="20"/>
      <c r="G15" s="21"/>
      <c r="H15" s="14"/>
      <c r="J15" s="13"/>
      <c r="K15" s="14"/>
      <c r="L15" s="14"/>
      <c r="M15" s="15"/>
      <c r="N15" s="14"/>
      <c r="O15" s="19"/>
      <c r="P15" s="21"/>
      <c r="Q15" s="14"/>
      <c r="S15" s="13"/>
      <c r="T15" s="14"/>
      <c r="U15" s="14"/>
      <c r="V15" s="15"/>
      <c r="W15" s="14"/>
      <c r="X15" s="19"/>
      <c r="Y15" s="21"/>
      <c r="Z15" s="14"/>
    </row>
    <row r="16" spans="1:26" ht="12.75">
      <c r="A16" s="22" t="s">
        <v>21</v>
      </c>
      <c r="B16" s="23">
        <v>4352794</v>
      </c>
      <c r="C16" s="23">
        <v>2100549</v>
      </c>
      <c r="D16" s="24">
        <v>2252245</v>
      </c>
      <c r="E16" s="23">
        <v>1916393</v>
      </c>
      <c r="F16" s="25">
        <v>2.3</v>
      </c>
      <c r="G16" s="26">
        <v>4328107</v>
      </c>
      <c r="H16" s="23">
        <v>24687</v>
      </c>
      <c r="I16" s="18"/>
      <c r="J16" s="22" t="s">
        <v>21</v>
      </c>
      <c r="K16" s="23">
        <f>+SUM(K6:K14)</f>
        <v>3983346</v>
      </c>
      <c r="L16" s="23">
        <f>+SUM(L6:L14)</f>
        <v>1925322</v>
      </c>
      <c r="M16" s="24">
        <f>+SUM(M6:M14)</f>
        <v>2058024</v>
      </c>
      <c r="N16" s="23">
        <f>+SUM(N6:N14)</f>
        <v>1652425</v>
      </c>
      <c r="O16" s="27">
        <f t="shared" si="1"/>
        <v>2.390864335748975</v>
      </c>
      <c r="P16" s="23">
        <f>+SUM(P6:P14)</f>
        <v>3950724</v>
      </c>
      <c r="Q16" s="23">
        <f t="shared" si="2"/>
        <v>32622</v>
      </c>
      <c r="S16" s="22" t="s">
        <v>21</v>
      </c>
      <c r="T16" s="23">
        <f aca="true" t="shared" si="10" ref="T16:Z18">+B16-K16</f>
        <v>369448</v>
      </c>
      <c r="U16" s="23">
        <f t="shared" si="10"/>
        <v>175227</v>
      </c>
      <c r="V16" s="24">
        <f t="shared" si="10"/>
        <v>194221</v>
      </c>
      <c r="W16" s="23">
        <f t="shared" si="10"/>
        <v>263968</v>
      </c>
      <c r="X16" s="27">
        <f t="shared" si="10"/>
        <v>-0.09086433574897512</v>
      </c>
      <c r="Y16" s="23">
        <f t="shared" si="10"/>
        <v>377383</v>
      </c>
      <c r="Z16" s="23">
        <f t="shared" si="10"/>
        <v>-7935</v>
      </c>
    </row>
    <row r="17" spans="1:26" ht="12.75">
      <c r="A17" s="22" t="s">
        <v>22</v>
      </c>
      <c r="B17" s="23">
        <v>11470773</v>
      </c>
      <c r="C17" s="23">
        <v>5562965</v>
      </c>
      <c r="D17" s="24">
        <v>5907808</v>
      </c>
      <c r="E17" s="23">
        <v>4880084</v>
      </c>
      <c r="F17" s="25">
        <v>2.3</v>
      </c>
      <c r="G17" s="26">
        <v>11385056</v>
      </c>
      <c r="H17" s="23">
        <v>85717</v>
      </c>
      <c r="I17" s="18"/>
      <c r="J17" s="22" t="s">
        <v>22</v>
      </c>
      <c r="K17" s="23">
        <v>10634820</v>
      </c>
      <c r="L17" s="23">
        <v>5158755</v>
      </c>
      <c r="M17" s="24">
        <v>5476065</v>
      </c>
      <c r="N17" s="23">
        <v>4232010</v>
      </c>
      <c r="O17" s="27">
        <f t="shared" si="1"/>
        <v>2.488246719643857</v>
      </c>
      <c r="P17" s="26">
        <v>10530285</v>
      </c>
      <c r="Q17" s="23">
        <f t="shared" si="2"/>
        <v>104535</v>
      </c>
      <c r="S17" s="22" t="s">
        <v>22</v>
      </c>
      <c r="T17" s="23">
        <f t="shared" si="10"/>
        <v>835953</v>
      </c>
      <c r="U17" s="23">
        <f t="shared" si="10"/>
        <v>404210</v>
      </c>
      <c r="V17" s="24">
        <f t="shared" si="10"/>
        <v>431743</v>
      </c>
      <c r="W17" s="23">
        <f t="shared" si="10"/>
        <v>648074</v>
      </c>
      <c r="X17" s="27">
        <f t="shared" si="10"/>
        <v>-0.1882467196438573</v>
      </c>
      <c r="Y17" s="26">
        <f t="shared" si="10"/>
        <v>854771</v>
      </c>
      <c r="Z17" s="23">
        <f t="shared" si="10"/>
        <v>-18818</v>
      </c>
    </row>
    <row r="18" spans="1:26" ht="12.75">
      <c r="A18" s="22" t="s">
        <v>23</v>
      </c>
      <c r="B18" s="23">
        <v>59464644</v>
      </c>
      <c r="C18" s="23">
        <v>28750942</v>
      </c>
      <c r="D18" s="24">
        <v>30713702</v>
      </c>
      <c r="E18" s="23">
        <v>24512012</v>
      </c>
      <c r="F18" s="25">
        <v>2.4</v>
      </c>
      <c r="G18" s="26">
        <v>59178083</v>
      </c>
      <c r="H18" s="23">
        <v>286561</v>
      </c>
      <c r="I18" s="18"/>
      <c r="J18" s="22" t="s">
        <v>23</v>
      </c>
      <c r="K18" s="23">
        <v>56995744</v>
      </c>
      <c r="L18" s="23">
        <v>27586982</v>
      </c>
      <c r="M18" s="24">
        <v>29408762</v>
      </c>
      <c r="N18" s="23">
        <v>21810676</v>
      </c>
      <c r="O18" s="27">
        <f t="shared" si="1"/>
        <v>2.5947852785489087</v>
      </c>
      <c r="P18" s="26">
        <v>56594021</v>
      </c>
      <c r="Q18" s="23">
        <f t="shared" si="2"/>
        <v>401723</v>
      </c>
      <c r="S18" s="22" t="s">
        <v>23</v>
      </c>
      <c r="T18" s="23">
        <f t="shared" si="10"/>
        <v>2468900</v>
      </c>
      <c r="U18" s="23">
        <f t="shared" si="10"/>
        <v>1163960</v>
      </c>
      <c r="V18" s="24">
        <f t="shared" si="10"/>
        <v>1304940</v>
      </c>
      <c r="W18" s="23">
        <f t="shared" si="10"/>
        <v>2701336</v>
      </c>
      <c r="X18" s="27">
        <f t="shared" si="10"/>
        <v>-0.1947852785489088</v>
      </c>
      <c r="Y18" s="26">
        <f t="shared" si="10"/>
        <v>2584062</v>
      </c>
      <c r="Z18" s="23">
        <f t="shared" si="10"/>
        <v>-115162</v>
      </c>
    </row>
    <row r="20" spans="14:18" ht="12.75">
      <c r="N20"/>
      <c r="O20"/>
      <c r="P20"/>
      <c r="Q20"/>
      <c r="R20"/>
    </row>
    <row r="21" spans="1:19" ht="12.75">
      <c r="A21" s="2" t="s">
        <v>0</v>
      </c>
      <c r="J21" s="2" t="s">
        <v>1</v>
      </c>
      <c r="K21"/>
      <c r="L21"/>
      <c r="M21"/>
      <c r="N21"/>
      <c r="O21"/>
      <c r="P21"/>
      <c r="Q21"/>
      <c r="R21"/>
      <c r="S21" s="2" t="s">
        <v>24</v>
      </c>
    </row>
    <row r="22" spans="11:15" ht="12.75">
      <c r="K22"/>
      <c r="L22"/>
      <c r="M22"/>
      <c r="N22"/>
      <c r="O22"/>
    </row>
    <row r="23" spans="1:26" ht="12.75">
      <c r="A23" s="3"/>
      <c r="B23" s="4" t="s">
        <v>25</v>
      </c>
      <c r="C23" s="4"/>
      <c r="D23" s="4"/>
      <c r="E23" s="28" t="s">
        <v>26</v>
      </c>
      <c r="F23" s="28"/>
      <c r="G23" s="28"/>
      <c r="J23" s="3"/>
      <c r="K23" s="4" t="s">
        <v>25</v>
      </c>
      <c r="L23" s="4"/>
      <c r="M23" s="4"/>
      <c r="N23" s="28" t="s">
        <v>26</v>
      </c>
      <c r="O23" s="28"/>
      <c r="P23" s="28"/>
      <c r="S23" s="3"/>
      <c r="T23" s="4" t="s">
        <v>3</v>
      </c>
      <c r="U23" s="4"/>
      <c r="V23" s="4"/>
      <c r="W23" s="4" t="s">
        <v>4</v>
      </c>
      <c r="X23" s="4"/>
      <c r="Y23" s="5" t="s">
        <v>3</v>
      </c>
      <c r="Z23" s="5"/>
    </row>
    <row r="24" spans="1:26" ht="12.75">
      <c r="A24" s="6"/>
      <c r="B24" s="7" t="s">
        <v>5</v>
      </c>
      <c r="C24" s="8" t="s">
        <v>6</v>
      </c>
      <c r="D24" s="9" t="s">
        <v>7</v>
      </c>
      <c r="E24" s="7" t="s">
        <v>5</v>
      </c>
      <c r="F24" s="8" t="s">
        <v>6</v>
      </c>
      <c r="G24" s="8" t="s">
        <v>7</v>
      </c>
      <c r="J24" s="6"/>
      <c r="K24" s="7" t="s">
        <v>5</v>
      </c>
      <c r="L24" s="8" t="s">
        <v>6</v>
      </c>
      <c r="M24" s="9" t="s">
        <v>7</v>
      </c>
      <c r="N24" s="7" t="s">
        <v>5</v>
      </c>
      <c r="O24" s="8" t="s">
        <v>6</v>
      </c>
      <c r="P24" s="8" t="s">
        <v>7</v>
      </c>
      <c r="S24" s="6"/>
      <c r="T24" s="7" t="s">
        <v>5</v>
      </c>
      <c r="U24" s="8" t="s">
        <v>6</v>
      </c>
      <c r="V24" s="9" t="s">
        <v>7</v>
      </c>
      <c r="W24" s="7" t="s">
        <v>8</v>
      </c>
      <c r="X24" s="10" t="s">
        <v>9</v>
      </c>
      <c r="Y24" s="8" t="s">
        <v>10</v>
      </c>
      <c r="Z24" s="8" t="s">
        <v>11</v>
      </c>
    </row>
    <row r="25" spans="1:26" ht="12.75">
      <c r="A25" s="3"/>
      <c r="B25" s="29"/>
      <c r="C25" s="30"/>
      <c r="D25" s="12"/>
      <c r="E25" s="31"/>
      <c r="F25" s="31"/>
      <c r="G25" s="31"/>
      <c r="J25" s="3"/>
      <c r="K25" s="29"/>
      <c r="L25" s="30"/>
      <c r="M25" s="12"/>
      <c r="N25" s="31"/>
      <c r="O25" s="31"/>
      <c r="P25" s="31"/>
      <c r="S25" s="3"/>
      <c r="T25" s="32"/>
      <c r="U25" s="32"/>
      <c r="V25" s="33"/>
      <c r="W25" s="32"/>
      <c r="X25" s="33"/>
      <c r="Y25" s="34"/>
      <c r="Z25" s="32"/>
    </row>
    <row r="26" spans="1:26" ht="12.75">
      <c r="A26" s="13" t="s">
        <v>12</v>
      </c>
      <c r="B26" s="35">
        <f aca="true" t="shared" si="11" ref="B26:D32">+B6/B$16*100</f>
        <v>6.540879260539323</v>
      </c>
      <c r="C26" s="36">
        <f t="shared" si="11"/>
        <v>6.562379644559589</v>
      </c>
      <c r="D26" s="37">
        <f t="shared" si="11"/>
        <v>6.520826997062931</v>
      </c>
      <c r="E26" s="31">
        <f>+B6/$B6*100</f>
        <v>100</v>
      </c>
      <c r="F26" s="31">
        <f>+C6/$B6*100</f>
        <v>48.416113181436614</v>
      </c>
      <c r="G26" s="31">
        <f>+D6/$B6*100</f>
        <v>51.583886818563386</v>
      </c>
      <c r="J26" s="13" t="s">
        <v>12</v>
      </c>
      <c r="K26" s="35">
        <f aca="true" t="shared" si="12" ref="K26:M34">+K6/K$16*100</f>
        <v>6.624380608664174</v>
      </c>
      <c r="L26" s="36">
        <f t="shared" si="12"/>
        <v>6.616763325822901</v>
      </c>
      <c r="M26" s="37">
        <f t="shared" si="12"/>
        <v>6.631506726840892</v>
      </c>
      <c r="N26" s="38">
        <f aca="true" t="shared" si="13" ref="N26:N34">+K6/$K6*100</f>
        <v>100</v>
      </c>
      <c r="O26" s="38">
        <f aca="true" t="shared" si="14" ref="O26:O34">+L6/$K6*100</f>
        <v>48.278710890128544</v>
      </c>
      <c r="P26" s="38">
        <f aca="true" t="shared" si="15" ref="P26:P34">+M6/$K6*100</f>
        <v>51.72128910987145</v>
      </c>
      <c r="S26" s="13" t="s">
        <v>12</v>
      </c>
      <c r="T26" s="32">
        <f>+((B6/K6)-1)*100</f>
        <v>7.897389643463493</v>
      </c>
      <c r="U26" s="32">
        <f>+((C6/L6)-1)*100</f>
        <v>8.204468028321577</v>
      </c>
      <c r="V26" s="39">
        <f>+((D6/M6)-1)*100</f>
        <v>7.6107504506220724</v>
      </c>
      <c r="W26" s="32">
        <f>+((E6/N6)-1)*100</f>
        <v>11.913245683062046</v>
      </c>
      <c r="X26" s="40"/>
      <c r="Y26" s="41">
        <f>+((G6/P6)-1)*100</f>
        <v>8.216971204438916</v>
      </c>
      <c r="Z26" s="32">
        <f>+((H6/Q6)-1)*100</f>
        <v>-24.892029839026307</v>
      </c>
    </row>
    <row r="27" spans="1:26" ht="12.75">
      <c r="A27" s="13" t="s">
        <v>13</v>
      </c>
      <c r="B27" s="35">
        <f t="shared" si="11"/>
        <v>9.847743771012366</v>
      </c>
      <c r="C27" s="36">
        <f t="shared" si="11"/>
        <v>9.845378517711321</v>
      </c>
      <c r="D27" s="37">
        <f t="shared" si="11"/>
        <v>9.849949716838088</v>
      </c>
      <c r="E27" s="31">
        <f aca="true" t="shared" si="16" ref="E27:E34">+B7/$B7*100</f>
        <v>100</v>
      </c>
      <c r="F27" s="31">
        <f aca="true" t="shared" si="17" ref="F27:F34">+C7/$B7*100</f>
        <v>48.2458964381363</v>
      </c>
      <c r="G27" s="31">
        <f aca="true" t="shared" si="18" ref="G27:G34">+D7/$B7*100</f>
        <v>51.75410356186371</v>
      </c>
      <c r="J27" s="13" t="s">
        <v>13</v>
      </c>
      <c r="K27" s="35">
        <f t="shared" si="12"/>
        <v>9.865474904765993</v>
      </c>
      <c r="L27" s="36">
        <f t="shared" si="12"/>
        <v>9.845002550222768</v>
      </c>
      <c r="M27" s="37">
        <f t="shared" si="12"/>
        <v>9.884627195795579</v>
      </c>
      <c r="N27" s="38">
        <f t="shared" si="13"/>
        <v>100</v>
      </c>
      <c r="O27" s="38">
        <f t="shared" si="14"/>
        <v>48.23398884410244</v>
      </c>
      <c r="P27" s="38">
        <f t="shared" si="15"/>
        <v>51.76601115589756</v>
      </c>
      <c r="S27" s="13" t="s">
        <v>13</v>
      </c>
      <c r="T27" s="32">
        <f aca="true" t="shared" si="19" ref="T27:T34">+((B7/K7)-1)*100</f>
        <v>9.078417002565043</v>
      </c>
      <c r="U27" s="32">
        <f aca="true" t="shared" si="20" ref="U27:U34">+((C7/L7)-1)*100</f>
        <v>9.105345347880212</v>
      </c>
      <c r="V27" s="39">
        <f aca="true" t="shared" si="21" ref="V27:V34">+((D7/M7)-1)*100</f>
        <v>9.053325992488737</v>
      </c>
      <c r="W27" s="32">
        <f aca="true" t="shared" si="22" ref="W27:W34">+((E7/N7)-1)*100</f>
        <v>14.562557338766368</v>
      </c>
      <c r="X27" s="40"/>
      <c r="Y27" s="41">
        <f aca="true" t="shared" si="23" ref="Y27:Y34">+((G7/P7)-1)*100</f>
        <v>9.478535408676269</v>
      </c>
      <c r="Z27" s="32">
        <f aca="true" t="shared" si="24" ref="Z27:Z34">+((H7/Q7)-1)*100</f>
        <v>-32.93768545994066</v>
      </c>
    </row>
    <row r="28" spans="1:26" ht="12.75">
      <c r="A28" s="13" t="s">
        <v>14</v>
      </c>
      <c r="B28" s="35">
        <f t="shared" si="11"/>
        <v>11.900655073499918</v>
      </c>
      <c r="C28" s="36">
        <f t="shared" si="11"/>
        <v>12.046564969443702</v>
      </c>
      <c r="D28" s="37">
        <f t="shared" si="11"/>
        <v>11.764572681924037</v>
      </c>
      <c r="E28" s="31">
        <f t="shared" si="16"/>
        <v>100</v>
      </c>
      <c r="F28" s="31">
        <f t="shared" si="17"/>
        <v>48.84915571290957</v>
      </c>
      <c r="G28" s="31">
        <f t="shared" si="18"/>
        <v>51.15084428709042</v>
      </c>
      <c r="J28" s="13" t="s">
        <v>14</v>
      </c>
      <c r="K28" s="35">
        <f t="shared" si="12"/>
        <v>11.394742008351773</v>
      </c>
      <c r="L28" s="36">
        <f t="shared" si="12"/>
        <v>11.530434909069756</v>
      </c>
      <c r="M28" s="37">
        <f t="shared" si="12"/>
        <v>11.267798626255088</v>
      </c>
      <c r="N28" s="38">
        <f t="shared" si="13"/>
        <v>100</v>
      </c>
      <c r="O28" s="38">
        <f t="shared" si="14"/>
        <v>48.909872833184984</v>
      </c>
      <c r="P28" s="38">
        <f t="shared" si="15"/>
        <v>51.090127166815016</v>
      </c>
      <c r="S28" s="13" t="s">
        <v>14</v>
      </c>
      <c r="T28" s="32">
        <f t="shared" si="19"/>
        <v>14.126488239493096</v>
      </c>
      <c r="U28" s="32">
        <f t="shared" si="20"/>
        <v>13.984810673970038</v>
      </c>
      <c r="V28" s="39">
        <f t="shared" si="21"/>
        <v>14.26211976161522</v>
      </c>
      <c r="W28" s="32">
        <f t="shared" si="22"/>
        <v>19.61456221710034</v>
      </c>
      <c r="X28" s="40"/>
      <c r="Y28" s="41">
        <f t="shared" si="23"/>
        <v>14.451850455266335</v>
      </c>
      <c r="Z28" s="32">
        <f t="shared" si="24"/>
        <v>-33.856722276741905</v>
      </c>
    </row>
    <row r="29" spans="1:26" ht="12.75">
      <c r="A29" s="13" t="s">
        <v>15</v>
      </c>
      <c r="B29" s="35">
        <f t="shared" si="11"/>
        <v>15.788410845999145</v>
      </c>
      <c r="C29" s="36">
        <f t="shared" si="11"/>
        <v>15.889607907266148</v>
      </c>
      <c r="D29" s="37">
        <f t="shared" si="11"/>
        <v>15.694029734775746</v>
      </c>
      <c r="E29" s="31">
        <f t="shared" si="16"/>
        <v>100</v>
      </c>
      <c r="F29" s="31">
        <f t="shared" si="17"/>
        <v>48.56679718932479</v>
      </c>
      <c r="G29" s="31">
        <f t="shared" si="18"/>
        <v>51.43320281067522</v>
      </c>
      <c r="J29" s="13" t="s">
        <v>15</v>
      </c>
      <c r="K29" s="35">
        <f t="shared" si="12"/>
        <v>15.916091647574676</v>
      </c>
      <c r="L29" s="36">
        <f t="shared" si="12"/>
        <v>16.041524482657966</v>
      </c>
      <c r="M29" s="37">
        <f t="shared" si="12"/>
        <v>15.798746759027104</v>
      </c>
      <c r="N29" s="38">
        <f t="shared" si="13"/>
        <v>100</v>
      </c>
      <c r="O29" s="38">
        <f t="shared" si="14"/>
        <v>48.71520663477357</v>
      </c>
      <c r="P29" s="38">
        <f t="shared" si="15"/>
        <v>51.284793365226435</v>
      </c>
      <c r="S29" s="13" t="s">
        <v>15</v>
      </c>
      <c r="T29" s="32">
        <f t="shared" si="19"/>
        <v>8.398199980125964</v>
      </c>
      <c r="U29" s="32">
        <f t="shared" si="20"/>
        <v>8.067968049318285</v>
      </c>
      <c r="V29" s="39">
        <f t="shared" si="21"/>
        <v>8.711885883706195</v>
      </c>
      <c r="W29" s="32">
        <f t="shared" si="22"/>
        <v>14.002155630207147</v>
      </c>
      <c r="X29" s="40"/>
      <c r="Y29" s="41">
        <f t="shared" si="23"/>
        <v>8.570793791855769</v>
      </c>
      <c r="Z29" s="32">
        <f t="shared" si="24"/>
        <v>-19.828704905268623</v>
      </c>
    </row>
    <row r="30" spans="1:26" ht="12.75">
      <c r="A30" s="13" t="s">
        <v>16</v>
      </c>
      <c r="B30" s="35">
        <f t="shared" si="11"/>
        <v>22.55578830516675</v>
      </c>
      <c r="C30" s="36">
        <f t="shared" si="11"/>
        <v>22.352537360471</v>
      </c>
      <c r="D30" s="37">
        <f t="shared" si="11"/>
        <v>22.745349640025843</v>
      </c>
      <c r="E30" s="31">
        <f t="shared" si="16"/>
        <v>100</v>
      </c>
      <c r="F30" s="31">
        <f t="shared" si="17"/>
        <v>47.82263723929449</v>
      </c>
      <c r="G30" s="31">
        <f t="shared" si="18"/>
        <v>52.17736276070551</v>
      </c>
      <c r="J30" s="13" t="s">
        <v>16</v>
      </c>
      <c r="K30" s="35">
        <f t="shared" si="12"/>
        <v>22.976286769966755</v>
      </c>
      <c r="L30" s="36">
        <f t="shared" si="12"/>
        <v>22.786993552247363</v>
      </c>
      <c r="M30" s="37">
        <f t="shared" si="12"/>
        <v>23.153374304672834</v>
      </c>
      <c r="N30" s="38">
        <f t="shared" si="13"/>
        <v>100</v>
      </c>
      <c r="O30" s="38">
        <f t="shared" si="14"/>
        <v>47.9360812914857</v>
      </c>
      <c r="P30" s="38">
        <f t="shared" si="15"/>
        <v>52.0639187085143</v>
      </c>
      <c r="S30" s="13" t="s">
        <v>16</v>
      </c>
      <c r="T30" s="32">
        <f t="shared" si="19"/>
        <v>7.274932393673694</v>
      </c>
      <c r="U30" s="32">
        <f t="shared" si="20"/>
        <v>7.021058845786521</v>
      </c>
      <c r="V30" s="39">
        <f t="shared" si="21"/>
        <v>7.508677822968224</v>
      </c>
      <c r="W30" s="32">
        <f t="shared" si="22"/>
        <v>14.793732966636375</v>
      </c>
      <c r="X30" s="40"/>
      <c r="Y30" s="41">
        <f t="shared" si="23"/>
        <v>7.605689102210622</v>
      </c>
      <c r="Z30" s="32">
        <f t="shared" si="24"/>
        <v>-27.970384298977557</v>
      </c>
    </row>
    <row r="31" spans="1:26" ht="12.75">
      <c r="A31" s="13" t="s">
        <v>17</v>
      </c>
      <c r="B31" s="35">
        <f t="shared" si="11"/>
        <v>8.12638962468704</v>
      </c>
      <c r="C31" s="36">
        <f t="shared" si="11"/>
        <v>8.017903890839966</v>
      </c>
      <c r="D31" s="37">
        <f t="shared" si="11"/>
        <v>8.227568492770548</v>
      </c>
      <c r="E31" s="31">
        <f t="shared" si="16"/>
        <v>100</v>
      </c>
      <c r="F31" s="31">
        <f t="shared" si="17"/>
        <v>47.61325888755389</v>
      </c>
      <c r="G31" s="31">
        <f t="shared" si="18"/>
        <v>52.38674111244611</v>
      </c>
      <c r="J31" s="13" t="s">
        <v>17</v>
      </c>
      <c r="K31" s="35">
        <f t="shared" si="12"/>
        <v>8.644064562807248</v>
      </c>
      <c r="L31" s="36">
        <f t="shared" si="12"/>
        <v>8.537740699997196</v>
      </c>
      <c r="M31" s="37">
        <f t="shared" si="12"/>
        <v>8.743532631300704</v>
      </c>
      <c r="N31" s="38">
        <f t="shared" si="13"/>
        <v>100</v>
      </c>
      <c r="O31" s="38">
        <f t="shared" si="14"/>
        <v>47.73976760193191</v>
      </c>
      <c r="P31" s="38">
        <f t="shared" si="15"/>
        <v>52.2602323980681</v>
      </c>
      <c r="S31" s="13" t="s">
        <v>17</v>
      </c>
      <c r="T31" s="32">
        <f t="shared" si="19"/>
        <v>2.7305756513506196</v>
      </c>
      <c r="U31" s="32">
        <f t="shared" si="20"/>
        <v>2.458343219024317</v>
      </c>
      <c r="V31" s="39">
        <f t="shared" si="21"/>
        <v>2.9792602142888924</v>
      </c>
      <c r="W31" s="32">
        <f t="shared" si="22"/>
        <v>11.899243207014987</v>
      </c>
      <c r="X31" s="40"/>
      <c r="Y31" s="41">
        <f t="shared" si="23"/>
        <v>2.9341385763950845</v>
      </c>
      <c r="Z31" s="32">
        <f t="shared" si="24"/>
        <v>-21.28541810642709</v>
      </c>
    </row>
    <row r="32" spans="1:26" ht="12.75">
      <c r="A32" s="13" t="s">
        <v>18</v>
      </c>
      <c r="B32" s="35">
        <f t="shared" si="11"/>
        <v>8.867316027360816</v>
      </c>
      <c r="C32" s="36">
        <f t="shared" si="11"/>
        <v>8.859398185902828</v>
      </c>
      <c r="D32" s="37">
        <f t="shared" si="11"/>
        <v>8.874700576535856</v>
      </c>
      <c r="E32" s="31">
        <f t="shared" si="16"/>
        <v>100</v>
      </c>
      <c r="F32" s="31">
        <f t="shared" si="17"/>
        <v>48.214396750057</v>
      </c>
      <c r="G32" s="31">
        <f t="shared" si="18"/>
        <v>51.785603249943</v>
      </c>
      <c r="J32" s="13" t="s">
        <v>18</v>
      </c>
      <c r="K32" s="35">
        <f t="shared" si="12"/>
        <v>8.732532900732199</v>
      </c>
      <c r="L32" s="36">
        <f t="shared" si="12"/>
        <v>8.712516659550975</v>
      </c>
      <c r="M32" s="37">
        <f t="shared" si="12"/>
        <v>8.751258488725107</v>
      </c>
      <c r="N32" s="38">
        <f t="shared" si="13"/>
        <v>100</v>
      </c>
      <c r="O32" s="38">
        <f t="shared" si="14"/>
        <v>48.22350056202871</v>
      </c>
      <c r="P32" s="38">
        <f t="shared" si="15"/>
        <v>51.77649943797129</v>
      </c>
      <c r="S32" s="13" t="s">
        <v>18</v>
      </c>
      <c r="T32" s="32">
        <f t="shared" si="19"/>
        <v>10.961428444114807</v>
      </c>
      <c r="U32" s="32">
        <f t="shared" si="20"/>
        <v>10.940480732544833</v>
      </c>
      <c r="V32" s="39">
        <f t="shared" si="21"/>
        <v>10.98093868508576</v>
      </c>
      <c r="W32" s="32">
        <f t="shared" si="22"/>
        <v>18.472486163321356</v>
      </c>
      <c r="X32" s="40"/>
      <c r="Y32" s="41">
        <f t="shared" si="23"/>
        <v>11.250558207241323</v>
      </c>
      <c r="Z32" s="32">
        <f t="shared" si="24"/>
        <v>-22.3521550283996</v>
      </c>
    </row>
    <row r="33" spans="1:26" ht="12.75">
      <c r="A33" s="13" t="s">
        <v>19</v>
      </c>
      <c r="B33" s="35">
        <f>+B13/B$16*100</f>
        <v>8.968515394939434</v>
      </c>
      <c r="C33" s="36">
        <f>+C13/C$16*100</f>
        <v>9.03601867892632</v>
      </c>
      <c r="D33" s="37">
        <f>+D13/D$16*100</f>
        <v>8.905558675898936</v>
      </c>
      <c r="E33" s="31">
        <f t="shared" si="16"/>
        <v>100</v>
      </c>
      <c r="F33" s="31">
        <f t="shared" si="17"/>
        <v>48.620706438069476</v>
      </c>
      <c r="G33" s="31">
        <f t="shared" si="18"/>
        <v>51.37929356193053</v>
      </c>
      <c r="J33" s="13" t="s">
        <v>19</v>
      </c>
      <c r="K33" s="35">
        <f t="shared" si="12"/>
        <v>9.001025770796712</v>
      </c>
      <c r="L33" s="36">
        <f t="shared" si="12"/>
        <v>9.060250700921715</v>
      </c>
      <c r="M33" s="37">
        <f t="shared" si="12"/>
        <v>8.945619681791856</v>
      </c>
      <c r="N33" s="38">
        <f t="shared" si="13"/>
        <v>100</v>
      </c>
      <c r="O33" s="38">
        <f t="shared" si="14"/>
        <v>48.652319672451206</v>
      </c>
      <c r="P33" s="38">
        <f t="shared" si="15"/>
        <v>51.347680327548794</v>
      </c>
      <c r="S33" s="13" t="s">
        <v>19</v>
      </c>
      <c r="T33" s="32">
        <f t="shared" si="19"/>
        <v>8.880131198018649</v>
      </c>
      <c r="U33" s="32">
        <f t="shared" si="20"/>
        <v>8.80938322278848</v>
      </c>
      <c r="V33" s="39">
        <f t="shared" si="21"/>
        <v>8.947165445429995</v>
      </c>
      <c r="W33" s="32">
        <f t="shared" si="22"/>
        <v>16.72160729763139</v>
      </c>
      <c r="X33" s="40"/>
      <c r="Y33" s="41">
        <f t="shared" si="23"/>
        <v>9.019217689942604</v>
      </c>
      <c r="Z33" s="32">
        <f t="shared" si="24"/>
        <v>-9.287812041116005</v>
      </c>
    </row>
    <row r="34" spans="1:26" ht="12.75">
      <c r="A34" s="13" t="s">
        <v>20</v>
      </c>
      <c r="B34" s="35">
        <f>+B14/B$16*100</f>
        <v>7.404301696795208</v>
      </c>
      <c r="C34" s="36">
        <f>+C14/C$16*100</f>
        <v>7.390210844879125</v>
      </c>
      <c r="D34" s="37">
        <f>+D14/D$16*100</f>
        <v>7.41744348416802</v>
      </c>
      <c r="E34" s="31">
        <f t="shared" si="16"/>
        <v>100</v>
      </c>
      <c r="F34" s="31">
        <f t="shared" si="17"/>
        <v>48.165649996586964</v>
      </c>
      <c r="G34" s="31">
        <f t="shared" si="18"/>
        <v>51.834350003413036</v>
      </c>
      <c r="J34" s="13" t="s">
        <v>20</v>
      </c>
      <c r="K34" s="35">
        <f t="shared" si="12"/>
        <v>6.845400826340469</v>
      </c>
      <c r="L34" s="36">
        <f t="shared" si="12"/>
        <v>6.86877311950936</v>
      </c>
      <c r="M34" s="37">
        <f t="shared" si="12"/>
        <v>6.823535585590839</v>
      </c>
      <c r="N34" s="38">
        <f t="shared" si="13"/>
        <v>100</v>
      </c>
      <c r="O34" s="38">
        <f t="shared" si="14"/>
        <v>48.49931787175989</v>
      </c>
      <c r="P34" s="38">
        <f t="shared" si="15"/>
        <v>51.50068212824011</v>
      </c>
      <c r="S34" s="13" t="s">
        <v>20</v>
      </c>
      <c r="T34" s="32">
        <f t="shared" si="19"/>
        <v>18.196687643943733</v>
      </c>
      <c r="U34" s="32">
        <f t="shared" si="20"/>
        <v>17.38351254480286</v>
      </c>
      <c r="V34" s="39">
        <f t="shared" si="21"/>
        <v>18.962472406181007</v>
      </c>
      <c r="W34" s="32">
        <f t="shared" si="22"/>
        <v>26.562091990897898</v>
      </c>
      <c r="X34" s="40"/>
      <c r="Y34" s="41">
        <f t="shared" si="23"/>
        <v>18.488336822792206</v>
      </c>
      <c r="Z34" s="32">
        <f t="shared" si="24"/>
        <v>-15.52609067579127</v>
      </c>
    </row>
    <row r="35" spans="1:26" ht="12.75">
      <c r="A35" s="13"/>
      <c r="B35" s="35"/>
      <c r="C35" s="36"/>
      <c r="D35" s="37"/>
      <c r="E35" s="31"/>
      <c r="F35" s="31"/>
      <c r="G35" s="31"/>
      <c r="J35" s="13"/>
      <c r="K35" s="35"/>
      <c r="L35" s="36"/>
      <c r="M35" s="37"/>
      <c r="N35" s="38"/>
      <c r="O35" s="38"/>
      <c r="P35" s="38"/>
      <c r="S35" s="13"/>
      <c r="T35" s="32"/>
      <c r="U35" s="32"/>
      <c r="V35" s="39"/>
      <c r="W35" s="32"/>
      <c r="X35" s="40"/>
      <c r="Y35" s="41"/>
      <c r="Z35" s="32"/>
    </row>
    <row r="36" spans="1:26" ht="12.75">
      <c r="A36" s="22" t="s">
        <v>27</v>
      </c>
      <c r="B36" s="42">
        <f aca="true" t="shared" si="25" ref="B36:D37">+B16/B17*100</f>
        <v>37.94682363603569</v>
      </c>
      <c r="C36" s="43">
        <f t="shared" si="25"/>
        <v>37.759522125341434</v>
      </c>
      <c r="D36" s="44">
        <f t="shared" si="25"/>
        <v>38.123192222902304</v>
      </c>
      <c r="E36" s="43">
        <f aca="true" t="shared" si="26" ref="E36:G38">+B16/$B16*100</f>
        <v>100</v>
      </c>
      <c r="F36" s="43">
        <f t="shared" si="26"/>
        <v>48.257487030169585</v>
      </c>
      <c r="G36" s="43">
        <f t="shared" si="26"/>
        <v>51.742512969830415</v>
      </c>
      <c r="J36" s="22" t="s">
        <v>27</v>
      </c>
      <c r="K36" s="42">
        <f aca="true" t="shared" si="27" ref="K36:M37">+K16/K17*100</f>
        <v>37.455697416599435</v>
      </c>
      <c r="L36" s="43">
        <f t="shared" si="27"/>
        <v>37.32144674441798</v>
      </c>
      <c r="M36" s="44">
        <f t="shared" si="27"/>
        <v>37.58216894795807</v>
      </c>
      <c r="N36" s="45">
        <f aca="true" t="shared" si="28" ref="N36:P38">+K16/$K16*100</f>
        <v>100</v>
      </c>
      <c r="O36" s="45">
        <f t="shared" si="28"/>
        <v>48.334289815647445</v>
      </c>
      <c r="P36" s="45">
        <f t="shared" si="28"/>
        <v>51.665710184352555</v>
      </c>
      <c r="S36" s="22" t="s">
        <v>21</v>
      </c>
      <c r="T36" s="46">
        <f aca="true" t="shared" si="29" ref="T36:W38">+((B16/K16)-1)*100</f>
        <v>9.274815695146742</v>
      </c>
      <c r="U36" s="46">
        <f t="shared" si="29"/>
        <v>9.101178919682006</v>
      </c>
      <c r="V36" s="47">
        <f t="shared" si="29"/>
        <v>9.437256319654196</v>
      </c>
      <c r="W36" s="46">
        <f t="shared" si="29"/>
        <v>15.974582810112414</v>
      </c>
      <c r="X36" s="48"/>
      <c r="Y36" s="46">
        <f aca="true" t="shared" si="30" ref="Y36:Z38">+((G16/P16)-1)*100</f>
        <v>9.55224915736963</v>
      </c>
      <c r="Z36" s="46">
        <f t="shared" si="30"/>
        <v>-24.324075777082953</v>
      </c>
    </row>
    <row r="37" spans="1:26" ht="12.75">
      <c r="A37" s="22" t="s">
        <v>28</v>
      </c>
      <c r="B37" s="42">
        <f t="shared" si="25"/>
        <v>19.290072601796794</v>
      </c>
      <c r="C37" s="43">
        <f t="shared" si="25"/>
        <v>19.348809510311003</v>
      </c>
      <c r="D37" s="44">
        <f t="shared" si="25"/>
        <v>19.23508927709203</v>
      </c>
      <c r="E37" s="43">
        <f t="shared" si="26"/>
        <v>100</v>
      </c>
      <c r="F37" s="43">
        <f t="shared" si="26"/>
        <v>48.49686241720588</v>
      </c>
      <c r="G37" s="43">
        <f t="shared" si="26"/>
        <v>51.50313758279411</v>
      </c>
      <c r="J37" s="22" t="s">
        <v>28</v>
      </c>
      <c r="K37" s="42">
        <f t="shared" si="27"/>
        <v>18.658972150622336</v>
      </c>
      <c r="L37" s="43">
        <f t="shared" si="27"/>
        <v>18.699961452833076</v>
      </c>
      <c r="M37" s="44">
        <f t="shared" si="27"/>
        <v>18.62052200633267</v>
      </c>
      <c r="N37" s="45">
        <f t="shared" si="28"/>
        <v>100</v>
      </c>
      <c r="O37" s="45">
        <f t="shared" si="28"/>
        <v>48.50815528612614</v>
      </c>
      <c r="P37" s="45">
        <f t="shared" si="28"/>
        <v>51.49184471387386</v>
      </c>
      <c r="S37" s="22" t="s">
        <v>22</v>
      </c>
      <c r="T37" s="46">
        <f t="shared" si="29"/>
        <v>7.860527963801922</v>
      </c>
      <c r="U37" s="46">
        <f t="shared" si="29"/>
        <v>7.835417654065768</v>
      </c>
      <c r="V37" s="47">
        <f t="shared" si="29"/>
        <v>7.884183259329469</v>
      </c>
      <c r="W37" s="46">
        <f t="shared" si="29"/>
        <v>15.313621659684173</v>
      </c>
      <c r="X37" s="48"/>
      <c r="Y37" s="49">
        <f t="shared" si="30"/>
        <v>8.117263682796816</v>
      </c>
      <c r="Z37" s="46">
        <f t="shared" si="30"/>
        <v>-18.00162624958148</v>
      </c>
    </row>
    <row r="38" spans="1:26" ht="12.75">
      <c r="A38" s="22" t="s">
        <v>23</v>
      </c>
      <c r="B38" s="50">
        <f>+B18/B18*100</f>
        <v>100</v>
      </c>
      <c r="C38" s="51">
        <f>+C18/C18*100</f>
        <v>100</v>
      </c>
      <c r="D38" s="52">
        <f>+D18/D18*100</f>
        <v>100</v>
      </c>
      <c r="E38" s="42">
        <f t="shared" si="26"/>
        <v>100</v>
      </c>
      <c r="F38" s="43">
        <f t="shared" si="26"/>
        <v>48.34964117501486</v>
      </c>
      <c r="G38" s="43">
        <f t="shared" si="26"/>
        <v>51.65035882498514</v>
      </c>
      <c r="J38" s="22" t="s">
        <v>23</v>
      </c>
      <c r="K38" s="50">
        <f>+K18/K18*100</f>
        <v>100</v>
      </c>
      <c r="L38" s="51">
        <f>+L18/L18*100</f>
        <v>100</v>
      </c>
      <c r="M38" s="52">
        <f>+M18/M18*100</f>
        <v>100</v>
      </c>
      <c r="N38" s="53">
        <f t="shared" si="28"/>
        <v>100</v>
      </c>
      <c r="O38" s="45">
        <f t="shared" si="28"/>
        <v>48.401828038247906</v>
      </c>
      <c r="P38" s="45">
        <f t="shared" si="28"/>
        <v>51.598171961752094</v>
      </c>
      <c r="S38" s="22" t="s">
        <v>23</v>
      </c>
      <c r="T38" s="46">
        <f t="shared" si="29"/>
        <v>4.331726944383774</v>
      </c>
      <c r="U38" s="46">
        <f t="shared" si="29"/>
        <v>4.219236450003838</v>
      </c>
      <c r="V38" s="47">
        <f t="shared" si="29"/>
        <v>4.4372490076256765</v>
      </c>
      <c r="W38" s="46">
        <f t="shared" si="29"/>
        <v>12.385384111890897</v>
      </c>
      <c r="X38" s="48"/>
      <c r="Y38" s="49">
        <f t="shared" si="30"/>
        <v>4.5659628956210785</v>
      </c>
      <c r="Z38" s="46">
        <f t="shared" si="30"/>
        <v>-28.667016825026202</v>
      </c>
    </row>
  </sheetData>
  <sheetProtection selectLockedCells="1" selectUnlockedCells="1"/>
  <mergeCells count="16">
    <mergeCell ref="B3:D3"/>
    <mergeCell ref="E3:F3"/>
    <mergeCell ref="G3:H3"/>
    <mergeCell ref="K3:M3"/>
    <mergeCell ref="N3:O3"/>
    <mergeCell ref="P3:Q3"/>
    <mergeCell ref="T3:V3"/>
    <mergeCell ref="W3:X3"/>
    <mergeCell ref="Y3:Z3"/>
    <mergeCell ref="B23:D23"/>
    <mergeCell ref="E23:G23"/>
    <mergeCell ref="K23:M23"/>
    <mergeCell ref="N23:P23"/>
    <mergeCell ref="T23:V23"/>
    <mergeCell ref="W23:X23"/>
    <mergeCell ref="Y23:Z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J1">
      <selection activeCell="R29" sqref="R29"/>
    </sheetView>
  </sheetViews>
  <sheetFormatPr defaultColWidth="9.140625" defaultRowHeight="12" customHeight="1"/>
  <cols>
    <col min="1" max="1" width="18.28125" style="54" customWidth="1"/>
    <col min="2" max="5" width="13.00390625" style="55" customWidth="1"/>
    <col min="6" max="6" width="13.00390625" style="56" customWidth="1"/>
    <col min="7" max="8" width="13.00390625" style="55" customWidth="1"/>
    <col min="9" max="9" width="17.421875" style="57" customWidth="1"/>
    <col min="10" max="10" width="18.28125" style="54" customWidth="1"/>
    <col min="11" max="14" width="13.00390625" style="55" customWidth="1"/>
    <col min="15" max="15" width="13.00390625" style="56" customWidth="1"/>
    <col min="16" max="17" width="13.00390625" style="55" customWidth="1"/>
    <col min="18" max="18" width="9.140625" style="54" customWidth="1"/>
    <col min="19" max="19" width="21.57421875" style="54" customWidth="1"/>
    <col min="20" max="16384" width="9.140625" style="54" customWidth="1"/>
  </cols>
  <sheetData>
    <row r="1" spans="1:27" s="60" customFormat="1" ht="15.75" customHeight="1">
      <c r="A1" s="58" t="s">
        <v>29</v>
      </c>
      <c r="B1" s="58"/>
      <c r="C1" s="58"/>
      <c r="D1" s="58"/>
      <c r="E1" s="58"/>
      <c r="F1" s="58"/>
      <c r="G1" s="58"/>
      <c r="H1" s="58"/>
      <c r="I1" s="59"/>
      <c r="J1" s="58" t="s">
        <v>30</v>
      </c>
      <c r="K1" s="58"/>
      <c r="L1" s="58"/>
      <c r="M1" s="58"/>
      <c r="N1" s="58"/>
      <c r="O1" s="58"/>
      <c r="P1" s="58"/>
      <c r="Q1" s="58"/>
      <c r="S1" s="61"/>
      <c r="T1" s="58" t="s">
        <v>31</v>
      </c>
      <c r="U1" s="58"/>
      <c r="V1" s="58"/>
      <c r="W1" s="58"/>
      <c r="X1" s="58" t="s">
        <v>32</v>
      </c>
      <c r="Y1" s="58"/>
      <c r="Z1" s="58"/>
      <c r="AA1" s="58"/>
    </row>
    <row r="2" spans="1:17" s="60" customFormat="1" ht="12" customHeight="1">
      <c r="A2" s="62"/>
      <c r="B2" s="62"/>
      <c r="C2" s="62"/>
      <c r="D2" s="62"/>
      <c r="E2" s="62"/>
      <c r="F2" s="62"/>
      <c r="G2" s="62"/>
      <c r="H2" s="62"/>
      <c r="I2" s="59"/>
      <c r="J2" s="62"/>
      <c r="K2" s="62"/>
      <c r="L2" s="62"/>
      <c r="M2" s="62"/>
      <c r="N2" s="62"/>
      <c r="O2" s="62"/>
      <c r="P2" s="62"/>
      <c r="Q2" s="62"/>
    </row>
    <row r="3" spans="1:27" ht="12" customHeight="1">
      <c r="A3" s="63"/>
      <c r="B3" s="4" t="s">
        <v>3</v>
      </c>
      <c r="C3" s="4"/>
      <c r="D3" s="4"/>
      <c r="E3" s="4" t="s">
        <v>4</v>
      </c>
      <c r="F3" s="4"/>
      <c r="G3" s="5" t="s">
        <v>3</v>
      </c>
      <c r="H3" s="5"/>
      <c r="J3" s="63"/>
      <c r="K3" s="4" t="s">
        <v>3</v>
      </c>
      <c r="L3" s="4"/>
      <c r="M3" s="4"/>
      <c r="N3" s="4" t="s">
        <v>4</v>
      </c>
      <c r="O3" s="4"/>
      <c r="P3" s="5" t="s">
        <v>3</v>
      </c>
      <c r="Q3" s="5"/>
      <c r="S3" s="63"/>
      <c r="T3" s="4" t="s">
        <v>3</v>
      </c>
      <c r="U3" s="4"/>
      <c r="V3" s="4"/>
      <c r="W3" s="64" t="s">
        <v>4</v>
      </c>
      <c r="X3" s="4" t="s">
        <v>3</v>
      </c>
      <c r="Y3" s="4"/>
      <c r="Z3" s="4"/>
      <c r="AA3" s="65" t="s">
        <v>4</v>
      </c>
    </row>
    <row r="4" spans="1:27" ht="24.75" customHeight="1">
      <c r="A4" s="66"/>
      <c r="B4" s="7" t="s">
        <v>6</v>
      </c>
      <c r="C4" s="8" t="s">
        <v>7</v>
      </c>
      <c r="D4" s="9" t="s">
        <v>5</v>
      </c>
      <c r="E4" s="7" t="s">
        <v>8</v>
      </c>
      <c r="F4" s="10" t="s">
        <v>9</v>
      </c>
      <c r="G4" s="8" t="s">
        <v>10</v>
      </c>
      <c r="H4" s="8" t="s">
        <v>11</v>
      </c>
      <c r="J4" s="66"/>
      <c r="K4" s="7" t="s">
        <v>6</v>
      </c>
      <c r="L4" s="8" t="s">
        <v>7</v>
      </c>
      <c r="M4" s="9" t="s">
        <v>5</v>
      </c>
      <c r="N4" s="7" t="s">
        <v>4</v>
      </c>
      <c r="O4" s="10" t="s">
        <v>33</v>
      </c>
      <c r="P4" s="8" t="s">
        <v>34</v>
      </c>
      <c r="Q4" s="8" t="s">
        <v>35</v>
      </c>
      <c r="S4" s="66"/>
      <c r="T4" s="7" t="s">
        <v>6</v>
      </c>
      <c r="U4" s="8" t="s">
        <v>7</v>
      </c>
      <c r="V4" s="9" t="s">
        <v>5</v>
      </c>
      <c r="W4" s="64"/>
      <c r="X4" s="7" t="s">
        <v>6</v>
      </c>
      <c r="Y4" s="8" t="s">
        <v>7</v>
      </c>
      <c r="Z4" s="9" t="s">
        <v>5</v>
      </c>
      <c r="AA4" s="65"/>
    </row>
    <row r="5" spans="1:27" ht="12" customHeight="1">
      <c r="A5" s="67"/>
      <c r="B5" s="68"/>
      <c r="C5" s="69"/>
      <c r="D5" s="70"/>
      <c r="E5" s="68"/>
      <c r="F5" s="71"/>
      <c r="G5" s="69"/>
      <c r="H5" s="72"/>
      <c r="J5" s="67"/>
      <c r="K5" s="68"/>
      <c r="L5" s="69"/>
      <c r="M5" s="70"/>
      <c r="N5" s="68"/>
      <c r="O5" s="71"/>
      <c r="P5" s="69"/>
      <c r="Q5" s="72"/>
      <c r="S5" s="67"/>
      <c r="T5" s="73"/>
      <c r="U5" s="73"/>
      <c r="V5" s="74"/>
      <c r="W5" s="67"/>
      <c r="X5" s="73"/>
      <c r="Y5" s="73"/>
      <c r="Z5" s="74"/>
      <c r="AA5" s="73"/>
    </row>
    <row r="6" spans="1:27" ht="12" customHeight="1">
      <c r="A6" s="75" t="s">
        <v>36</v>
      </c>
      <c r="B6" s="76">
        <v>1018</v>
      </c>
      <c r="C6" s="77">
        <v>1063</v>
      </c>
      <c r="D6" s="78">
        <v>2081</v>
      </c>
      <c r="E6" s="76">
        <v>946</v>
      </c>
      <c r="F6" s="79">
        <v>2.02</v>
      </c>
      <c r="G6" s="77">
        <v>2068</v>
      </c>
      <c r="H6" s="77">
        <v>13</v>
      </c>
      <c r="J6" s="75" t="s">
        <v>36</v>
      </c>
      <c r="K6" s="76">
        <v>1012</v>
      </c>
      <c r="L6" s="77">
        <v>991</v>
      </c>
      <c r="M6" s="78">
        <v>2003</v>
      </c>
      <c r="N6" s="76">
        <v>882</v>
      </c>
      <c r="O6" s="79">
        <v>2.24</v>
      </c>
      <c r="P6" s="77">
        <v>1979</v>
      </c>
      <c r="Q6" s="80">
        <v>24</v>
      </c>
      <c r="R6" s="56"/>
      <c r="S6" s="75" t="s">
        <v>36</v>
      </c>
      <c r="T6" s="81">
        <f>+((B6/K6)-1)*100</f>
        <v>0.5928853754940677</v>
      </c>
      <c r="U6" s="81">
        <f>+((C6/L6)-1)*100</f>
        <v>7.265388496468206</v>
      </c>
      <c r="V6" s="82">
        <f>+((D6/M6)-1)*100</f>
        <v>3.8941587618572138</v>
      </c>
      <c r="W6" s="83">
        <f>+((E6/N6)-1)*100</f>
        <v>7.256235827664392</v>
      </c>
      <c r="X6" s="84">
        <f>+B6-K6</f>
        <v>6</v>
      </c>
      <c r="Y6" s="84">
        <f>+C6-L6</f>
        <v>72</v>
      </c>
      <c r="Z6" s="85">
        <f>+D6-M6</f>
        <v>78</v>
      </c>
      <c r="AA6" s="84">
        <f>+E6-N6</f>
        <v>64</v>
      </c>
    </row>
    <row r="7" spans="1:27" ht="12" customHeight="1">
      <c r="A7" s="75" t="s">
        <v>37</v>
      </c>
      <c r="B7" s="76">
        <v>2379</v>
      </c>
      <c r="C7" s="77">
        <v>2455</v>
      </c>
      <c r="D7" s="78">
        <v>4834</v>
      </c>
      <c r="E7" s="76">
        <v>2063</v>
      </c>
      <c r="F7" s="79">
        <v>2.03</v>
      </c>
      <c r="G7" s="77">
        <v>4821</v>
      </c>
      <c r="H7" s="77">
        <v>13</v>
      </c>
      <c r="J7" s="75" t="s">
        <v>37</v>
      </c>
      <c r="K7" s="76">
        <v>2312</v>
      </c>
      <c r="L7" s="77">
        <v>2349</v>
      </c>
      <c r="M7" s="78">
        <v>4661</v>
      </c>
      <c r="N7" s="76">
        <v>1890</v>
      </c>
      <c r="O7" s="79">
        <v>2.46</v>
      </c>
      <c r="P7" s="77">
        <v>4654</v>
      </c>
      <c r="Q7" s="80">
        <v>7</v>
      </c>
      <c r="R7" s="56"/>
      <c r="S7" s="75" t="s">
        <v>37</v>
      </c>
      <c r="T7" s="81">
        <f aca="true" t="shared" si="0" ref="T7:T53">+((B7/K7)-1)*100</f>
        <v>2.8979238754325287</v>
      </c>
      <c r="U7" s="81">
        <f aca="true" t="shared" si="1" ref="U7:U53">+((C7/L7)-1)*100</f>
        <v>4.51255853554704</v>
      </c>
      <c r="V7" s="82">
        <f aca="true" t="shared" si="2" ref="V7:V53">+((D7/M7)-1)*100</f>
        <v>3.711649860544952</v>
      </c>
      <c r="W7" s="83">
        <f aca="true" t="shared" si="3" ref="W7:W53">+((E7/N7)-1)*100</f>
        <v>9.153439153439159</v>
      </c>
      <c r="X7" s="84">
        <f aca="true" t="shared" si="4" ref="X7:X53">+B7-K7</f>
        <v>67</v>
      </c>
      <c r="Y7" s="84">
        <f aca="true" t="shared" si="5" ref="Y7:Y53">+C7-L7</f>
        <v>106</v>
      </c>
      <c r="Z7" s="85">
        <f aca="true" t="shared" si="6" ref="Z7:Z53">+D7-M7</f>
        <v>173</v>
      </c>
      <c r="AA7" s="84">
        <f aca="true" t="shared" si="7" ref="AA7:AA53">+E7-N7</f>
        <v>173</v>
      </c>
    </row>
    <row r="8" spans="1:27" ht="12" customHeight="1">
      <c r="A8" s="75" t="s">
        <v>38</v>
      </c>
      <c r="B8" s="76">
        <v>500</v>
      </c>
      <c r="C8" s="77">
        <v>478</v>
      </c>
      <c r="D8" s="78">
        <v>978</v>
      </c>
      <c r="E8" s="76">
        <v>393</v>
      </c>
      <c r="F8" s="79">
        <v>2.05</v>
      </c>
      <c r="G8" s="77">
        <v>978</v>
      </c>
      <c r="H8" s="77">
        <v>0</v>
      </c>
      <c r="J8" s="75" t="s">
        <v>38</v>
      </c>
      <c r="K8" s="76">
        <v>506</v>
      </c>
      <c r="L8" s="77">
        <v>447</v>
      </c>
      <c r="M8" s="78">
        <v>953</v>
      </c>
      <c r="N8" s="76">
        <v>366</v>
      </c>
      <c r="O8" s="79">
        <v>2.6</v>
      </c>
      <c r="P8" s="77">
        <v>953</v>
      </c>
      <c r="Q8" s="80">
        <v>0</v>
      </c>
      <c r="R8" s="56"/>
      <c r="S8" s="75" t="s">
        <v>38</v>
      </c>
      <c r="T8" s="81">
        <f t="shared" si="0"/>
        <v>-1.1857707509881465</v>
      </c>
      <c r="U8" s="81">
        <f t="shared" si="1"/>
        <v>6.9351230425055865</v>
      </c>
      <c r="V8" s="82">
        <f t="shared" si="2"/>
        <v>2.6232948583420734</v>
      </c>
      <c r="W8" s="83">
        <f t="shared" si="3"/>
        <v>7.377049180327866</v>
      </c>
      <c r="X8" s="84">
        <f t="shared" si="4"/>
        <v>-6</v>
      </c>
      <c r="Y8" s="84">
        <f t="shared" si="5"/>
        <v>31</v>
      </c>
      <c r="Z8" s="85">
        <f t="shared" si="6"/>
        <v>25</v>
      </c>
      <c r="AA8" s="84">
        <f t="shared" si="7"/>
        <v>27</v>
      </c>
    </row>
    <row r="9" spans="1:27" ht="12" customHeight="1">
      <c r="A9" s="75" t="s">
        <v>39</v>
      </c>
      <c r="B9" s="76">
        <v>1484</v>
      </c>
      <c r="C9" s="77">
        <v>1488</v>
      </c>
      <c r="D9" s="78">
        <v>2972</v>
      </c>
      <c r="E9" s="76">
        <v>1466</v>
      </c>
      <c r="F9" s="79">
        <v>2</v>
      </c>
      <c r="G9" s="77">
        <v>2968</v>
      </c>
      <c r="H9" s="77">
        <v>4</v>
      </c>
      <c r="J9" s="75" t="s">
        <v>39</v>
      </c>
      <c r="K9" s="76">
        <v>1602</v>
      </c>
      <c r="L9" s="77">
        <v>1585</v>
      </c>
      <c r="M9" s="78">
        <v>3187</v>
      </c>
      <c r="N9" s="76">
        <v>1492</v>
      </c>
      <c r="O9" s="79">
        <v>2.13</v>
      </c>
      <c r="P9" s="77">
        <v>3182</v>
      </c>
      <c r="Q9" s="80">
        <v>5</v>
      </c>
      <c r="R9" s="56"/>
      <c r="S9" s="75" t="s">
        <v>39</v>
      </c>
      <c r="T9" s="81">
        <f t="shared" si="0"/>
        <v>-7.365792759051182</v>
      </c>
      <c r="U9" s="81">
        <f t="shared" si="1"/>
        <v>-6.119873817034705</v>
      </c>
      <c r="V9" s="82">
        <f t="shared" si="2"/>
        <v>-6.746156259805458</v>
      </c>
      <c r="W9" s="83">
        <f t="shared" si="3"/>
        <v>-1.7426273458445052</v>
      </c>
      <c r="X9" s="84">
        <f t="shared" si="4"/>
        <v>-118</v>
      </c>
      <c r="Y9" s="84">
        <f t="shared" si="5"/>
        <v>-97</v>
      </c>
      <c r="Z9" s="85">
        <f t="shared" si="6"/>
        <v>-215</v>
      </c>
      <c r="AA9" s="84">
        <f t="shared" si="7"/>
        <v>-26</v>
      </c>
    </row>
    <row r="10" spans="1:27" ht="12" customHeight="1">
      <c r="A10" s="75" t="s">
        <v>40</v>
      </c>
      <c r="B10" s="76">
        <v>1793</v>
      </c>
      <c r="C10" s="77">
        <v>1963</v>
      </c>
      <c r="D10" s="78">
        <v>3756</v>
      </c>
      <c r="E10" s="76">
        <v>1943</v>
      </c>
      <c r="F10" s="79">
        <v>1.09</v>
      </c>
      <c r="G10" s="77">
        <v>3706</v>
      </c>
      <c r="H10" s="77">
        <v>50</v>
      </c>
      <c r="J10" s="75" t="s">
        <v>40</v>
      </c>
      <c r="K10" s="76">
        <v>1865</v>
      </c>
      <c r="L10" s="77">
        <v>1951</v>
      </c>
      <c r="M10" s="78">
        <v>3816</v>
      </c>
      <c r="N10" s="76">
        <v>1867</v>
      </c>
      <c r="O10" s="79">
        <v>2.02</v>
      </c>
      <c r="P10" s="77">
        <v>3777</v>
      </c>
      <c r="Q10" s="80">
        <v>39</v>
      </c>
      <c r="R10" s="56"/>
      <c r="S10" s="75" t="s">
        <v>40</v>
      </c>
      <c r="T10" s="81">
        <f t="shared" si="0"/>
        <v>-3.860589812332438</v>
      </c>
      <c r="U10" s="81">
        <f t="shared" si="1"/>
        <v>0.6150691952844678</v>
      </c>
      <c r="V10" s="82">
        <f t="shared" si="2"/>
        <v>-1.5723270440251569</v>
      </c>
      <c r="W10" s="83">
        <f t="shared" si="3"/>
        <v>4.070701660417786</v>
      </c>
      <c r="X10" s="84">
        <f t="shared" si="4"/>
        <v>-72</v>
      </c>
      <c r="Y10" s="84">
        <f t="shared" si="5"/>
        <v>12</v>
      </c>
      <c r="Z10" s="85">
        <f t="shared" si="6"/>
        <v>-60</v>
      </c>
      <c r="AA10" s="84">
        <f t="shared" si="7"/>
        <v>76</v>
      </c>
    </row>
    <row r="11" spans="1:27" ht="12" customHeight="1">
      <c r="A11" s="75" t="s">
        <v>41</v>
      </c>
      <c r="B11" s="76">
        <v>3734</v>
      </c>
      <c r="C11" s="77">
        <v>3901</v>
      </c>
      <c r="D11" s="78">
        <v>7635</v>
      </c>
      <c r="E11" s="76">
        <v>3210</v>
      </c>
      <c r="F11" s="79">
        <v>2.04</v>
      </c>
      <c r="G11" s="77">
        <v>7559</v>
      </c>
      <c r="H11" s="77">
        <v>76</v>
      </c>
      <c r="J11" s="75" t="s">
        <v>41</v>
      </c>
      <c r="K11" s="76">
        <v>3311</v>
      </c>
      <c r="L11" s="77">
        <v>3555</v>
      </c>
      <c r="M11" s="78">
        <v>6866</v>
      </c>
      <c r="N11" s="76">
        <v>2727</v>
      </c>
      <c r="O11" s="79">
        <v>2.43</v>
      </c>
      <c r="P11" s="77">
        <v>6633</v>
      </c>
      <c r="Q11" s="80">
        <v>233</v>
      </c>
      <c r="R11" s="56"/>
      <c r="S11" s="75" t="s">
        <v>41</v>
      </c>
      <c r="T11" s="81">
        <f t="shared" si="0"/>
        <v>12.775596496526731</v>
      </c>
      <c r="U11" s="81">
        <f t="shared" si="1"/>
        <v>9.732770745428976</v>
      </c>
      <c r="V11" s="82">
        <f t="shared" si="2"/>
        <v>11.200116516166613</v>
      </c>
      <c r="W11" s="83">
        <f t="shared" si="3"/>
        <v>17.711771177117708</v>
      </c>
      <c r="X11" s="84">
        <f t="shared" si="4"/>
        <v>423</v>
      </c>
      <c r="Y11" s="84">
        <f t="shared" si="5"/>
        <v>346</v>
      </c>
      <c r="Z11" s="85">
        <f t="shared" si="6"/>
        <v>769</v>
      </c>
      <c r="AA11" s="84">
        <f t="shared" si="7"/>
        <v>483</v>
      </c>
    </row>
    <row r="12" spans="1:27" ht="12" customHeight="1">
      <c r="A12" s="75" t="s">
        <v>42</v>
      </c>
      <c r="B12" s="76">
        <v>2986</v>
      </c>
      <c r="C12" s="77">
        <v>3068</v>
      </c>
      <c r="D12" s="78">
        <v>6054</v>
      </c>
      <c r="E12" s="76">
        <v>2456</v>
      </c>
      <c r="F12" s="79">
        <v>2.05</v>
      </c>
      <c r="G12" s="77">
        <v>6051</v>
      </c>
      <c r="H12" s="77">
        <v>3</v>
      </c>
      <c r="J12" s="75" t="s">
        <v>42</v>
      </c>
      <c r="K12" s="76">
        <v>2682</v>
      </c>
      <c r="L12" s="77">
        <v>2777</v>
      </c>
      <c r="M12" s="78">
        <v>5459</v>
      </c>
      <c r="N12" s="76">
        <v>2156</v>
      </c>
      <c r="O12" s="79">
        <v>2.53</v>
      </c>
      <c r="P12" s="77">
        <v>5459</v>
      </c>
      <c r="Q12" s="80">
        <v>0</v>
      </c>
      <c r="R12" s="56"/>
      <c r="S12" s="75" t="s">
        <v>42</v>
      </c>
      <c r="T12" s="81">
        <f t="shared" si="0"/>
        <v>11.334824757643558</v>
      </c>
      <c r="U12" s="81">
        <f t="shared" si="1"/>
        <v>10.478934101548433</v>
      </c>
      <c r="V12" s="82">
        <f t="shared" si="2"/>
        <v>10.899432130426812</v>
      </c>
      <c r="W12" s="83">
        <f t="shared" si="3"/>
        <v>13.914656771799638</v>
      </c>
      <c r="X12" s="84">
        <f t="shared" si="4"/>
        <v>304</v>
      </c>
      <c r="Y12" s="84">
        <f t="shared" si="5"/>
        <v>291</v>
      </c>
      <c r="Z12" s="85">
        <f t="shared" si="6"/>
        <v>595</v>
      </c>
      <c r="AA12" s="84">
        <f t="shared" si="7"/>
        <v>300</v>
      </c>
    </row>
    <row r="13" spans="1:27" ht="12" customHeight="1">
      <c r="A13" s="75" t="s">
        <v>43</v>
      </c>
      <c r="B13" s="76">
        <v>1249</v>
      </c>
      <c r="C13" s="77">
        <v>1206</v>
      </c>
      <c r="D13" s="78">
        <v>2455</v>
      </c>
      <c r="E13" s="76">
        <v>1030</v>
      </c>
      <c r="F13" s="79">
        <v>2.04</v>
      </c>
      <c r="G13" s="77">
        <v>2448</v>
      </c>
      <c r="H13" s="77">
        <v>7</v>
      </c>
      <c r="J13" s="75" t="s">
        <v>43</v>
      </c>
      <c r="K13" s="76">
        <v>1154</v>
      </c>
      <c r="L13" s="77">
        <v>1157</v>
      </c>
      <c r="M13" s="78">
        <v>2311</v>
      </c>
      <c r="N13" s="76">
        <v>987</v>
      </c>
      <c r="O13" s="79">
        <v>2.34</v>
      </c>
      <c r="P13" s="77">
        <v>2309</v>
      </c>
      <c r="Q13" s="80">
        <v>2</v>
      </c>
      <c r="R13" s="56"/>
      <c r="S13" s="75" t="s">
        <v>43</v>
      </c>
      <c r="T13" s="81">
        <f t="shared" si="0"/>
        <v>8.23223570190641</v>
      </c>
      <c r="U13" s="81">
        <f t="shared" si="1"/>
        <v>4.235090751944681</v>
      </c>
      <c r="V13" s="82">
        <f t="shared" si="2"/>
        <v>6.231068801384687</v>
      </c>
      <c r="W13" s="83">
        <f t="shared" si="3"/>
        <v>4.35663627152989</v>
      </c>
      <c r="X13" s="84">
        <f t="shared" si="4"/>
        <v>95</v>
      </c>
      <c r="Y13" s="84">
        <f t="shared" si="5"/>
        <v>49</v>
      </c>
      <c r="Z13" s="85">
        <f t="shared" si="6"/>
        <v>144</v>
      </c>
      <c r="AA13" s="84">
        <f t="shared" si="7"/>
        <v>43</v>
      </c>
    </row>
    <row r="14" spans="1:27" ht="12" customHeight="1">
      <c r="A14" s="75" t="s">
        <v>44</v>
      </c>
      <c r="B14" s="76">
        <v>132</v>
      </c>
      <c r="C14" s="77">
        <v>145</v>
      </c>
      <c r="D14" s="78">
        <v>277</v>
      </c>
      <c r="E14" s="76">
        <v>166</v>
      </c>
      <c r="F14" s="79">
        <v>1.07</v>
      </c>
      <c r="G14" s="77">
        <v>277</v>
      </c>
      <c r="H14" s="77">
        <v>0</v>
      </c>
      <c r="J14" s="75" t="s">
        <v>44</v>
      </c>
      <c r="K14" s="76">
        <v>156</v>
      </c>
      <c r="L14" s="77">
        <v>145</v>
      </c>
      <c r="M14" s="78">
        <v>301</v>
      </c>
      <c r="N14" s="76">
        <v>166</v>
      </c>
      <c r="O14" s="79">
        <v>1.81</v>
      </c>
      <c r="P14" s="77">
        <v>301</v>
      </c>
      <c r="Q14" s="80">
        <v>0</v>
      </c>
      <c r="R14" s="56"/>
      <c r="S14" s="75" t="s">
        <v>44</v>
      </c>
      <c r="T14" s="81">
        <f t="shared" si="0"/>
        <v>-15.384615384615385</v>
      </c>
      <c r="U14" s="81">
        <f t="shared" si="1"/>
        <v>0</v>
      </c>
      <c r="V14" s="82">
        <f t="shared" si="2"/>
        <v>-7.973421926910296</v>
      </c>
      <c r="W14" s="83">
        <f t="shared" si="3"/>
        <v>0</v>
      </c>
      <c r="X14" s="84">
        <f t="shared" si="4"/>
        <v>-24</v>
      </c>
      <c r="Y14" s="84">
        <f t="shared" si="5"/>
        <v>0</v>
      </c>
      <c r="Z14" s="85">
        <f t="shared" si="6"/>
        <v>-24</v>
      </c>
      <c r="AA14" s="84">
        <f t="shared" si="7"/>
        <v>0</v>
      </c>
    </row>
    <row r="15" spans="1:27" ht="12" customHeight="1">
      <c r="A15" s="75" t="s">
        <v>45</v>
      </c>
      <c r="B15" s="76">
        <v>2388</v>
      </c>
      <c r="C15" s="77">
        <v>2445</v>
      </c>
      <c r="D15" s="78">
        <v>4833</v>
      </c>
      <c r="E15" s="76">
        <v>1985</v>
      </c>
      <c r="F15" s="79">
        <v>2.04</v>
      </c>
      <c r="G15" s="77">
        <v>4810</v>
      </c>
      <c r="H15" s="77">
        <v>23</v>
      </c>
      <c r="J15" s="75" t="s">
        <v>45</v>
      </c>
      <c r="K15" s="76">
        <v>2186</v>
      </c>
      <c r="L15" s="77">
        <v>2325</v>
      </c>
      <c r="M15" s="78">
        <v>4511</v>
      </c>
      <c r="N15" s="76">
        <v>1819</v>
      </c>
      <c r="O15" s="79">
        <v>2.46</v>
      </c>
      <c r="P15" s="77">
        <v>4483</v>
      </c>
      <c r="Q15" s="80">
        <v>28</v>
      </c>
      <c r="R15" s="56"/>
      <c r="S15" s="75" t="s">
        <v>45</v>
      </c>
      <c r="T15" s="81">
        <f t="shared" si="0"/>
        <v>9.240622140896605</v>
      </c>
      <c r="U15" s="81">
        <f t="shared" si="1"/>
        <v>5.161290322580636</v>
      </c>
      <c r="V15" s="82">
        <f t="shared" si="2"/>
        <v>7.138106849922421</v>
      </c>
      <c r="W15" s="83">
        <f t="shared" si="3"/>
        <v>9.125893347993408</v>
      </c>
      <c r="X15" s="84">
        <f t="shared" si="4"/>
        <v>202</v>
      </c>
      <c r="Y15" s="84">
        <f t="shared" si="5"/>
        <v>120</v>
      </c>
      <c r="Z15" s="85">
        <f t="shared" si="6"/>
        <v>322</v>
      </c>
      <c r="AA15" s="84">
        <f t="shared" si="7"/>
        <v>166</v>
      </c>
    </row>
    <row r="16" spans="1:27" ht="12" customHeight="1">
      <c r="A16" s="75" t="s">
        <v>46</v>
      </c>
      <c r="B16" s="76">
        <v>3766</v>
      </c>
      <c r="C16" s="77">
        <v>3783</v>
      </c>
      <c r="D16" s="78">
        <v>7549</v>
      </c>
      <c r="E16" s="76">
        <v>3175</v>
      </c>
      <c r="F16" s="79">
        <v>2.04</v>
      </c>
      <c r="G16" s="77">
        <v>7525</v>
      </c>
      <c r="H16" s="77">
        <v>24</v>
      </c>
      <c r="J16" s="75" t="s">
        <v>46</v>
      </c>
      <c r="K16" s="76">
        <v>3425</v>
      </c>
      <c r="L16" s="77">
        <v>3456</v>
      </c>
      <c r="M16" s="78">
        <v>6881</v>
      </c>
      <c r="N16" s="76">
        <v>2820</v>
      </c>
      <c r="O16" s="79">
        <v>2.43</v>
      </c>
      <c r="P16" s="77">
        <v>6856</v>
      </c>
      <c r="Q16" s="80">
        <v>25</v>
      </c>
      <c r="R16" s="56"/>
      <c r="S16" s="75" t="s">
        <v>46</v>
      </c>
      <c r="T16" s="81">
        <f t="shared" si="0"/>
        <v>9.956204379562038</v>
      </c>
      <c r="U16" s="81">
        <f t="shared" si="1"/>
        <v>9.461805555555557</v>
      </c>
      <c r="V16" s="82">
        <f t="shared" si="2"/>
        <v>9.707891294869931</v>
      </c>
      <c r="W16" s="83">
        <f t="shared" si="3"/>
        <v>12.588652482269502</v>
      </c>
      <c r="X16" s="84">
        <f t="shared" si="4"/>
        <v>341</v>
      </c>
      <c r="Y16" s="84">
        <f t="shared" si="5"/>
        <v>327</v>
      </c>
      <c r="Z16" s="85">
        <f t="shared" si="6"/>
        <v>668</v>
      </c>
      <c r="AA16" s="84">
        <f t="shared" si="7"/>
        <v>355</v>
      </c>
    </row>
    <row r="17" spans="1:27" ht="12" customHeight="1">
      <c r="A17" s="75" t="s">
        <v>47</v>
      </c>
      <c r="B17" s="76">
        <v>2307</v>
      </c>
      <c r="C17" s="77">
        <v>2412</v>
      </c>
      <c r="D17" s="78">
        <v>4719</v>
      </c>
      <c r="E17" s="76">
        <v>2070</v>
      </c>
      <c r="F17" s="79">
        <v>2.02</v>
      </c>
      <c r="G17" s="77">
        <v>4642</v>
      </c>
      <c r="H17" s="77">
        <v>77</v>
      </c>
      <c r="J17" s="75" t="s">
        <v>47</v>
      </c>
      <c r="K17" s="76">
        <v>2255</v>
      </c>
      <c r="L17" s="77">
        <v>2312</v>
      </c>
      <c r="M17" s="78">
        <v>4567</v>
      </c>
      <c r="N17" s="76">
        <v>1900</v>
      </c>
      <c r="O17" s="79">
        <v>2.36</v>
      </c>
      <c r="P17" s="77">
        <v>4476</v>
      </c>
      <c r="Q17" s="80">
        <v>91</v>
      </c>
      <c r="R17" s="56"/>
      <c r="S17" s="75" t="s">
        <v>47</v>
      </c>
      <c r="T17" s="81">
        <f t="shared" si="0"/>
        <v>2.3059866962305886</v>
      </c>
      <c r="U17" s="81">
        <f t="shared" si="1"/>
        <v>4.325259515570945</v>
      </c>
      <c r="V17" s="82">
        <f t="shared" si="2"/>
        <v>3.328224217210418</v>
      </c>
      <c r="W17" s="83">
        <f t="shared" si="3"/>
        <v>8.947368421052637</v>
      </c>
      <c r="X17" s="84">
        <f t="shared" si="4"/>
        <v>52</v>
      </c>
      <c r="Y17" s="84">
        <f t="shared" si="5"/>
        <v>100</v>
      </c>
      <c r="Z17" s="85">
        <f t="shared" si="6"/>
        <v>152</v>
      </c>
      <c r="AA17" s="84">
        <f t="shared" si="7"/>
        <v>170</v>
      </c>
    </row>
    <row r="18" spans="1:27" ht="12" customHeight="1">
      <c r="A18" s="75" t="s">
        <v>48</v>
      </c>
      <c r="B18" s="76">
        <v>6648</v>
      </c>
      <c r="C18" s="77">
        <v>6993</v>
      </c>
      <c r="D18" s="78">
        <v>13641</v>
      </c>
      <c r="E18" s="76">
        <v>5666</v>
      </c>
      <c r="F18" s="79">
        <v>2.04</v>
      </c>
      <c r="G18" s="77">
        <v>13569</v>
      </c>
      <c r="H18" s="77">
        <v>72</v>
      </c>
      <c r="J18" s="75" t="s">
        <v>48</v>
      </c>
      <c r="K18" s="76">
        <v>5767</v>
      </c>
      <c r="L18" s="77">
        <v>6195</v>
      </c>
      <c r="M18" s="78">
        <v>11962</v>
      </c>
      <c r="N18" s="76">
        <v>4907</v>
      </c>
      <c r="O18" s="79">
        <v>2.4</v>
      </c>
      <c r="P18" s="77">
        <v>11789</v>
      </c>
      <c r="Q18" s="80">
        <v>173</v>
      </c>
      <c r="R18" s="56"/>
      <c r="S18" s="75" t="s">
        <v>48</v>
      </c>
      <c r="T18" s="81">
        <f t="shared" si="0"/>
        <v>15.27657360846193</v>
      </c>
      <c r="U18" s="81">
        <f t="shared" si="1"/>
        <v>12.881355932203387</v>
      </c>
      <c r="V18" s="82">
        <f t="shared" si="2"/>
        <v>14.036114362146801</v>
      </c>
      <c r="W18" s="83">
        <f t="shared" si="3"/>
        <v>15.467699205217045</v>
      </c>
      <c r="X18" s="84">
        <f t="shared" si="4"/>
        <v>881</v>
      </c>
      <c r="Y18" s="84">
        <f t="shared" si="5"/>
        <v>798</v>
      </c>
      <c r="Z18" s="85">
        <f t="shared" si="6"/>
        <v>1679</v>
      </c>
      <c r="AA18" s="84">
        <f t="shared" si="7"/>
        <v>759</v>
      </c>
    </row>
    <row r="19" spans="1:27" ht="12" customHeight="1">
      <c r="A19" s="75" t="s">
        <v>49</v>
      </c>
      <c r="B19" s="76">
        <v>2691</v>
      </c>
      <c r="C19" s="77">
        <v>2894</v>
      </c>
      <c r="D19" s="78">
        <v>5585</v>
      </c>
      <c r="E19" s="76">
        <v>2404</v>
      </c>
      <c r="F19" s="79">
        <v>2.03</v>
      </c>
      <c r="G19" s="77">
        <v>5551</v>
      </c>
      <c r="H19" s="77">
        <v>34</v>
      </c>
      <c r="J19" s="75" t="s">
        <v>49</v>
      </c>
      <c r="K19" s="76">
        <v>2325</v>
      </c>
      <c r="L19" s="77">
        <v>2514</v>
      </c>
      <c r="M19" s="78">
        <v>4839</v>
      </c>
      <c r="N19" s="76">
        <v>1984</v>
      </c>
      <c r="O19" s="79">
        <v>2.41</v>
      </c>
      <c r="P19" s="77">
        <v>4776</v>
      </c>
      <c r="Q19" s="80">
        <v>63</v>
      </c>
      <c r="R19" s="56"/>
      <c r="S19" s="75" t="s">
        <v>49</v>
      </c>
      <c r="T19" s="81">
        <f t="shared" si="0"/>
        <v>15.741935483870972</v>
      </c>
      <c r="U19" s="81">
        <f t="shared" si="1"/>
        <v>15.115354017501993</v>
      </c>
      <c r="V19" s="82">
        <f t="shared" si="2"/>
        <v>15.4164083488324</v>
      </c>
      <c r="W19" s="83">
        <f t="shared" si="3"/>
        <v>21.169354838709676</v>
      </c>
      <c r="X19" s="84">
        <f t="shared" si="4"/>
        <v>366</v>
      </c>
      <c r="Y19" s="84">
        <f t="shared" si="5"/>
        <v>380</v>
      </c>
      <c r="Z19" s="85">
        <f t="shared" si="6"/>
        <v>746</v>
      </c>
      <c r="AA19" s="84">
        <f t="shared" si="7"/>
        <v>420</v>
      </c>
    </row>
    <row r="20" spans="1:27" ht="12" customHeight="1">
      <c r="A20" s="75" t="s">
        <v>50</v>
      </c>
      <c r="B20" s="76">
        <v>92</v>
      </c>
      <c r="C20" s="77">
        <v>64</v>
      </c>
      <c r="D20" s="78">
        <v>156</v>
      </c>
      <c r="E20" s="76">
        <v>106</v>
      </c>
      <c r="F20" s="79">
        <v>1.05</v>
      </c>
      <c r="G20" s="77">
        <v>156</v>
      </c>
      <c r="H20" s="77">
        <v>0</v>
      </c>
      <c r="J20" s="75" t="s">
        <v>50</v>
      </c>
      <c r="K20" s="76">
        <v>128</v>
      </c>
      <c r="L20" s="77">
        <v>96</v>
      </c>
      <c r="M20" s="78">
        <v>224</v>
      </c>
      <c r="N20" s="76">
        <v>142</v>
      </c>
      <c r="O20" s="79">
        <v>1.58</v>
      </c>
      <c r="P20" s="77">
        <v>224</v>
      </c>
      <c r="Q20" s="80">
        <v>0</v>
      </c>
      <c r="R20" s="56"/>
      <c r="S20" s="75" t="s">
        <v>50</v>
      </c>
      <c r="T20" s="81">
        <f t="shared" si="0"/>
        <v>-28.125</v>
      </c>
      <c r="U20" s="81">
        <f t="shared" si="1"/>
        <v>-33.333333333333336</v>
      </c>
      <c r="V20" s="82">
        <f t="shared" si="2"/>
        <v>-30.35714285714286</v>
      </c>
      <c r="W20" s="83">
        <f t="shared" si="3"/>
        <v>-25.352112676056336</v>
      </c>
      <c r="X20" s="84">
        <f t="shared" si="4"/>
        <v>-36</v>
      </c>
      <c r="Y20" s="84">
        <f t="shared" si="5"/>
        <v>-32</v>
      </c>
      <c r="Z20" s="85">
        <f t="shared" si="6"/>
        <v>-68</v>
      </c>
      <c r="AA20" s="84">
        <f t="shared" si="7"/>
        <v>-36</v>
      </c>
    </row>
    <row r="21" spans="1:27" ht="12" customHeight="1">
      <c r="A21" s="75" t="s">
        <v>51</v>
      </c>
      <c r="B21" s="76">
        <v>486</v>
      </c>
      <c r="C21" s="77">
        <v>472</v>
      </c>
      <c r="D21" s="78">
        <v>958</v>
      </c>
      <c r="E21" s="76">
        <v>571</v>
      </c>
      <c r="F21" s="79">
        <v>1.07</v>
      </c>
      <c r="G21" s="77">
        <v>958</v>
      </c>
      <c r="H21" s="77">
        <v>0</v>
      </c>
      <c r="J21" s="75" t="s">
        <v>51</v>
      </c>
      <c r="K21" s="76">
        <v>545</v>
      </c>
      <c r="L21" s="77">
        <v>531</v>
      </c>
      <c r="M21" s="78">
        <v>1076</v>
      </c>
      <c r="N21" s="76">
        <v>593</v>
      </c>
      <c r="O21" s="79">
        <v>1.81</v>
      </c>
      <c r="P21" s="77">
        <v>1076</v>
      </c>
      <c r="Q21" s="80">
        <v>0</v>
      </c>
      <c r="R21" s="56"/>
      <c r="S21" s="75" t="s">
        <v>51</v>
      </c>
      <c r="T21" s="81">
        <f t="shared" si="0"/>
        <v>-10.82568807339449</v>
      </c>
      <c r="U21" s="81">
        <f t="shared" si="1"/>
        <v>-11.111111111111116</v>
      </c>
      <c r="V21" s="82">
        <f t="shared" si="2"/>
        <v>-10.966542750929364</v>
      </c>
      <c r="W21" s="83">
        <f t="shared" si="3"/>
        <v>-3.7099494097807773</v>
      </c>
      <c r="X21" s="84">
        <f t="shared" si="4"/>
        <v>-59</v>
      </c>
      <c r="Y21" s="84">
        <f t="shared" si="5"/>
        <v>-59</v>
      </c>
      <c r="Z21" s="85">
        <f t="shared" si="6"/>
        <v>-118</v>
      </c>
      <c r="AA21" s="84">
        <f t="shared" si="7"/>
        <v>-22</v>
      </c>
    </row>
    <row r="22" spans="1:27" ht="12" customHeight="1">
      <c r="A22" s="75" t="s">
        <v>52</v>
      </c>
      <c r="B22" s="76">
        <v>316</v>
      </c>
      <c r="C22" s="77">
        <v>358</v>
      </c>
      <c r="D22" s="78">
        <v>674</v>
      </c>
      <c r="E22" s="76">
        <v>384</v>
      </c>
      <c r="F22" s="79">
        <v>1.08</v>
      </c>
      <c r="G22" s="77">
        <v>673</v>
      </c>
      <c r="H22" s="77">
        <v>1</v>
      </c>
      <c r="J22" s="75" t="s">
        <v>52</v>
      </c>
      <c r="K22" s="76">
        <v>404</v>
      </c>
      <c r="L22" s="77">
        <v>414</v>
      </c>
      <c r="M22" s="78">
        <v>818</v>
      </c>
      <c r="N22" s="76">
        <v>411</v>
      </c>
      <c r="O22" s="79">
        <v>1.99</v>
      </c>
      <c r="P22" s="77">
        <v>816</v>
      </c>
      <c r="Q22" s="80">
        <v>2</v>
      </c>
      <c r="R22" s="56"/>
      <c r="S22" s="75" t="s">
        <v>52</v>
      </c>
      <c r="T22" s="81">
        <f t="shared" si="0"/>
        <v>-21.78217821782178</v>
      </c>
      <c r="U22" s="81">
        <f t="shared" si="1"/>
        <v>-13.526570048309184</v>
      </c>
      <c r="V22" s="82">
        <f t="shared" si="2"/>
        <v>-17.603911980440103</v>
      </c>
      <c r="W22" s="83">
        <f t="shared" si="3"/>
        <v>-6.569343065693434</v>
      </c>
      <c r="X22" s="84">
        <f t="shared" si="4"/>
        <v>-88</v>
      </c>
      <c r="Y22" s="84">
        <f t="shared" si="5"/>
        <v>-56</v>
      </c>
      <c r="Z22" s="85">
        <f t="shared" si="6"/>
        <v>-144</v>
      </c>
      <c r="AA22" s="84">
        <f t="shared" si="7"/>
        <v>-27</v>
      </c>
    </row>
    <row r="23" spans="1:27" ht="12" customHeight="1">
      <c r="A23" s="75" t="s">
        <v>53</v>
      </c>
      <c r="B23" s="76">
        <v>2209</v>
      </c>
      <c r="C23" s="77">
        <v>2251</v>
      </c>
      <c r="D23" s="78">
        <v>4460</v>
      </c>
      <c r="E23" s="76">
        <v>1918</v>
      </c>
      <c r="F23" s="79">
        <v>2.03</v>
      </c>
      <c r="G23" s="77">
        <v>4448</v>
      </c>
      <c r="H23" s="77">
        <v>12</v>
      </c>
      <c r="J23" s="75" t="s">
        <v>53</v>
      </c>
      <c r="K23" s="76">
        <v>2014</v>
      </c>
      <c r="L23" s="77">
        <v>2158</v>
      </c>
      <c r="M23" s="78">
        <v>4172</v>
      </c>
      <c r="N23" s="76">
        <v>1712</v>
      </c>
      <c r="O23" s="79">
        <v>2.41</v>
      </c>
      <c r="P23" s="77">
        <v>4127</v>
      </c>
      <c r="Q23" s="80">
        <v>45</v>
      </c>
      <c r="R23" s="56"/>
      <c r="S23" s="75" t="s">
        <v>53</v>
      </c>
      <c r="T23" s="81">
        <f t="shared" si="0"/>
        <v>9.68222442899702</v>
      </c>
      <c r="U23" s="81">
        <f t="shared" si="1"/>
        <v>4.309545875810938</v>
      </c>
      <c r="V23" s="82">
        <f t="shared" si="2"/>
        <v>6.903163950143809</v>
      </c>
      <c r="W23" s="83">
        <f t="shared" si="3"/>
        <v>12.032710280373827</v>
      </c>
      <c r="X23" s="84">
        <f t="shared" si="4"/>
        <v>195</v>
      </c>
      <c r="Y23" s="84">
        <f t="shared" si="5"/>
        <v>93</v>
      </c>
      <c r="Z23" s="85">
        <f t="shared" si="6"/>
        <v>288</v>
      </c>
      <c r="AA23" s="84">
        <f t="shared" si="7"/>
        <v>206</v>
      </c>
    </row>
    <row r="24" spans="1:27" ht="12" customHeight="1">
      <c r="A24" s="75" t="s">
        <v>54</v>
      </c>
      <c r="B24" s="76">
        <v>718</v>
      </c>
      <c r="C24" s="77">
        <v>744</v>
      </c>
      <c r="D24" s="78">
        <v>1462</v>
      </c>
      <c r="E24" s="76">
        <v>808</v>
      </c>
      <c r="F24" s="79">
        <v>1.08</v>
      </c>
      <c r="G24" s="77">
        <v>1449</v>
      </c>
      <c r="H24" s="77">
        <v>13</v>
      </c>
      <c r="J24" s="75" t="s">
        <v>54</v>
      </c>
      <c r="K24" s="76">
        <v>916</v>
      </c>
      <c r="L24" s="77">
        <v>965</v>
      </c>
      <c r="M24" s="78">
        <v>1881</v>
      </c>
      <c r="N24" s="76">
        <v>962</v>
      </c>
      <c r="O24" s="79">
        <v>1.95</v>
      </c>
      <c r="P24" s="77">
        <v>1879</v>
      </c>
      <c r="Q24" s="80">
        <v>2</v>
      </c>
      <c r="R24" s="56"/>
      <c r="S24" s="75" t="s">
        <v>54</v>
      </c>
      <c r="T24" s="81">
        <f t="shared" si="0"/>
        <v>-21.61572052401747</v>
      </c>
      <c r="U24" s="81">
        <f t="shared" si="1"/>
        <v>-22.901554404145074</v>
      </c>
      <c r="V24" s="82">
        <f t="shared" si="2"/>
        <v>-22.27538543328017</v>
      </c>
      <c r="W24" s="83">
        <f t="shared" si="3"/>
        <v>-16.008316008316005</v>
      </c>
      <c r="X24" s="84">
        <f t="shared" si="4"/>
        <v>-198</v>
      </c>
      <c r="Y24" s="84">
        <f t="shared" si="5"/>
        <v>-221</v>
      </c>
      <c r="Z24" s="85">
        <f t="shared" si="6"/>
        <v>-419</v>
      </c>
      <c r="AA24" s="84">
        <f t="shared" si="7"/>
        <v>-154</v>
      </c>
    </row>
    <row r="25" spans="1:27" ht="12" customHeight="1">
      <c r="A25" s="75" t="s">
        <v>55</v>
      </c>
      <c r="B25" s="76">
        <v>741</v>
      </c>
      <c r="C25" s="77">
        <v>689</v>
      </c>
      <c r="D25" s="78">
        <v>1430</v>
      </c>
      <c r="E25" s="76">
        <v>937</v>
      </c>
      <c r="F25" s="79">
        <v>1.05</v>
      </c>
      <c r="G25" s="77">
        <v>1430</v>
      </c>
      <c r="H25" s="77">
        <v>0</v>
      </c>
      <c r="J25" s="75" t="s">
        <v>55</v>
      </c>
      <c r="K25" s="76">
        <v>1039</v>
      </c>
      <c r="L25" s="77">
        <v>971</v>
      </c>
      <c r="M25" s="78">
        <v>2010</v>
      </c>
      <c r="N25" s="76">
        <v>1104</v>
      </c>
      <c r="O25" s="79">
        <v>1.82</v>
      </c>
      <c r="P25" s="77">
        <v>2008</v>
      </c>
      <c r="Q25" s="80">
        <v>2</v>
      </c>
      <c r="R25" s="56"/>
      <c r="S25" s="75" t="s">
        <v>55</v>
      </c>
      <c r="T25" s="81">
        <f t="shared" si="0"/>
        <v>-28.681424446583247</v>
      </c>
      <c r="U25" s="81">
        <f t="shared" si="1"/>
        <v>-29.042224510813597</v>
      </c>
      <c r="V25" s="82">
        <f t="shared" si="2"/>
        <v>-28.855721393034827</v>
      </c>
      <c r="W25" s="83">
        <f t="shared" si="3"/>
        <v>-15.126811594202893</v>
      </c>
      <c r="X25" s="84">
        <f t="shared" si="4"/>
        <v>-298</v>
      </c>
      <c r="Y25" s="84">
        <f t="shared" si="5"/>
        <v>-282</v>
      </c>
      <c r="Z25" s="85">
        <f t="shared" si="6"/>
        <v>-580</v>
      </c>
      <c r="AA25" s="84">
        <f t="shared" si="7"/>
        <v>-167</v>
      </c>
    </row>
    <row r="26" spans="1:27" ht="12" customHeight="1">
      <c r="A26" s="75" t="s">
        <v>56</v>
      </c>
      <c r="B26" s="76">
        <v>7177</v>
      </c>
      <c r="C26" s="77">
        <v>7731</v>
      </c>
      <c r="D26" s="78">
        <v>14908</v>
      </c>
      <c r="E26" s="76">
        <v>6454</v>
      </c>
      <c r="F26" s="79">
        <v>2.03</v>
      </c>
      <c r="G26" s="77">
        <v>14852</v>
      </c>
      <c r="H26" s="77">
        <v>56</v>
      </c>
      <c r="J26" s="75" t="s">
        <v>56</v>
      </c>
      <c r="K26" s="76">
        <v>6387</v>
      </c>
      <c r="L26" s="77">
        <v>6952</v>
      </c>
      <c r="M26" s="78">
        <v>13339</v>
      </c>
      <c r="N26" s="76">
        <v>5510</v>
      </c>
      <c r="O26" s="79">
        <v>2.4</v>
      </c>
      <c r="P26" s="77">
        <v>13243</v>
      </c>
      <c r="Q26" s="80">
        <v>96</v>
      </c>
      <c r="R26" s="56"/>
      <c r="S26" s="75" t="s">
        <v>56</v>
      </c>
      <c r="T26" s="81">
        <f t="shared" si="0"/>
        <v>12.368874275872876</v>
      </c>
      <c r="U26" s="81">
        <f t="shared" si="1"/>
        <v>11.205408515535087</v>
      </c>
      <c r="V26" s="82">
        <f t="shared" si="2"/>
        <v>11.762500937101738</v>
      </c>
      <c r="W26" s="83">
        <f t="shared" si="3"/>
        <v>17.13248638838476</v>
      </c>
      <c r="X26" s="84">
        <f t="shared" si="4"/>
        <v>790</v>
      </c>
      <c r="Y26" s="84">
        <f t="shared" si="5"/>
        <v>779</v>
      </c>
      <c r="Z26" s="85">
        <f t="shared" si="6"/>
        <v>1569</v>
      </c>
      <c r="AA26" s="84">
        <f t="shared" si="7"/>
        <v>944</v>
      </c>
    </row>
    <row r="27" spans="1:27" ht="12" customHeight="1">
      <c r="A27" s="75" t="s">
        <v>57</v>
      </c>
      <c r="B27" s="76">
        <v>1030</v>
      </c>
      <c r="C27" s="77">
        <v>979</v>
      </c>
      <c r="D27" s="78">
        <v>2009</v>
      </c>
      <c r="E27" s="76">
        <v>912</v>
      </c>
      <c r="F27" s="79">
        <v>2.02</v>
      </c>
      <c r="G27" s="77">
        <v>2009</v>
      </c>
      <c r="H27" s="77">
        <v>0</v>
      </c>
      <c r="J27" s="75" t="s">
        <v>57</v>
      </c>
      <c r="K27" s="76">
        <v>825</v>
      </c>
      <c r="L27" s="77">
        <v>851</v>
      </c>
      <c r="M27" s="78">
        <v>1676</v>
      </c>
      <c r="N27" s="76">
        <v>734</v>
      </c>
      <c r="O27" s="79">
        <v>2.28</v>
      </c>
      <c r="P27" s="77">
        <v>1676</v>
      </c>
      <c r="Q27" s="80">
        <v>0</v>
      </c>
      <c r="R27" s="56"/>
      <c r="S27" s="75" t="s">
        <v>57</v>
      </c>
      <c r="T27" s="81">
        <f t="shared" si="0"/>
        <v>24.84848484848485</v>
      </c>
      <c r="U27" s="81">
        <f t="shared" si="1"/>
        <v>15.041128084606337</v>
      </c>
      <c r="V27" s="82">
        <f t="shared" si="2"/>
        <v>19.86873508353222</v>
      </c>
      <c r="W27" s="83">
        <f t="shared" si="3"/>
        <v>24.250681198910073</v>
      </c>
      <c r="X27" s="84">
        <f t="shared" si="4"/>
        <v>205</v>
      </c>
      <c r="Y27" s="84">
        <f t="shared" si="5"/>
        <v>128</v>
      </c>
      <c r="Z27" s="85">
        <f t="shared" si="6"/>
        <v>333</v>
      </c>
      <c r="AA27" s="84">
        <f t="shared" si="7"/>
        <v>178</v>
      </c>
    </row>
    <row r="28" spans="1:27" ht="12" customHeight="1">
      <c r="A28" s="75" t="s">
        <v>58</v>
      </c>
      <c r="B28" s="76">
        <v>2686</v>
      </c>
      <c r="C28" s="77">
        <v>2749</v>
      </c>
      <c r="D28" s="78">
        <v>5435</v>
      </c>
      <c r="E28" s="76">
        <v>2243</v>
      </c>
      <c r="F28" s="79">
        <v>2.04</v>
      </c>
      <c r="G28" s="77">
        <v>5435</v>
      </c>
      <c r="H28" s="77">
        <v>0</v>
      </c>
      <c r="J28" s="75" t="s">
        <v>58</v>
      </c>
      <c r="K28" s="76">
        <v>1843</v>
      </c>
      <c r="L28" s="77">
        <v>1920</v>
      </c>
      <c r="M28" s="78">
        <v>3763</v>
      </c>
      <c r="N28" s="76">
        <v>1494</v>
      </c>
      <c r="O28" s="79">
        <v>2.52</v>
      </c>
      <c r="P28" s="77">
        <v>3763</v>
      </c>
      <c r="Q28" s="80">
        <v>0</v>
      </c>
      <c r="R28" s="56"/>
      <c r="S28" s="75" t="s">
        <v>58</v>
      </c>
      <c r="T28" s="81">
        <f t="shared" si="0"/>
        <v>45.740640260444934</v>
      </c>
      <c r="U28" s="81">
        <f t="shared" si="1"/>
        <v>43.17708333333334</v>
      </c>
      <c r="V28" s="82">
        <f t="shared" si="2"/>
        <v>44.432633537071474</v>
      </c>
      <c r="W28" s="83">
        <f t="shared" si="3"/>
        <v>50.133868808567605</v>
      </c>
      <c r="X28" s="84">
        <f t="shared" si="4"/>
        <v>843</v>
      </c>
      <c r="Y28" s="84">
        <f t="shared" si="5"/>
        <v>829</v>
      </c>
      <c r="Z28" s="85">
        <f t="shared" si="6"/>
        <v>1672</v>
      </c>
      <c r="AA28" s="84">
        <f t="shared" si="7"/>
        <v>749</v>
      </c>
    </row>
    <row r="29" spans="1:27" ht="12" customHeight="1">
      <c r="A29" s="75" t="s">
        <v>59</v>
      </c>
      <c r="B29" s="76">
        <v>2137</v>
      </c>
      <c r="C29" s="77">
        <v>2254</v>
      </c>
      <c r="D29" s="78">
        <v>4391</v>
      </c>
      <c r="E29" s="76">
        <v>1853</v>
      </c>
      <c r="F29" s="79">
        <v>2.04</v>
      </c>
      <c r="G29" s="77">
        <v>4379</v>
      </c>
      <c r="H29" s="77">
        <v>12</v>
      </c>
      <c r="J29" s="75" t="s">
        <v>59</v>
      </c>
      <c r="K29" s="76">
        <v>1658</v>
      </c>
      <c r="L29" s="77">
        <v>1812</v>
      </c>
      <c r="M29" s="78">
        <v>3470</v>
      </c>
      <c r="N29" s="76">
        <v>1460</v>
      </c>
      <c r="O29" s="79">
        <v>2.37</v>
      </c>
      <c r="P29" s="77">
        <v>3459</v>
      </c>
      <c r="Q29" s="80">
        <v>11</v>
      </c>
      <c r="R29" s="56"/>
      <c r="S29" s="75" t="s">
        <v>59</v>
      </c>
      <c r="T29" s="81">
        <f t="shared" si="0"/>
        <v>28.890229191797356</v>
      </c>
      <c r="U29" s="81">
        <f t="shared" si="1"/>
        <v>24.392935982339957</v>
      </c>
      <c r="V29" s="82">
        <f t="shared" si="2"/>
        <v>26.54178674351586</v>
      </c>
      <c r="W29" s="83">
        <f t="shared" si="3"/>
        <v>26.917808219178085</v>
      </c>
      <c r="X29" s="84">
        <f t="shared" si="4"/>
        <v>479</v>
      </c>
      <c r="Y29" s="84">
        <f t="shared" si="5"/>
        <v>442</v>
      </c>
      <c r="Z29" s="85">
        <f t="shared" si="6"/>
        <v>921</v>
      </c>
      <c r="AA29" s="84">
        <f t="shared" si="7"/>
        <v>393</v>
      </c>
    </row>
    <row r="30" spans="1:27" ht="12" customHeight="1">
      <c r="A30" s="75" t="s">
        <v>60</v>
      </c>
      <c r="B30" s="76">
        <v>1117</v>
      </c>
      <c r="C30" s="77">
        <v>1131</v>
      </c>
      <c r="D30" s="78">
        <v>2248</v>
      </c>
      <c r="E30" s="76">
        <v>1106</v>
      </c>
      <c r="F30" s="79">
        <v>2</v>
      </c>
      <c r="G30" s="77">
        <v>2248</v>
      </c>
      <c r="H30" s="77">
        <v>0</v>
      </c>
      <c r="J30" s="75" t="s">
        <v>60</v>
      </c>
      <c r="K30" s="76">
        <v>1174</v>
      </c>
      <c r="L30" s="77">
        <v>1195</v>
      </c>
      <c r="M30" s="78">
        <v>2369</v>
      </c>
      <c r="N30" s="76">
        <v>1085</v>
      </c>
      <c r="O30" s="79">
        <v>2.18</v>
      </c>
      <c r="P30" s="77">
        <v>2368</v>
      </c>
      <c r="Q30" s="80">
        <v>1</v>
      </c>
      <c r="R30" s="56"/>
      <c r="S30" s="75" t="s">
        <v>60</v>
      </c>
      <c r="T30" s="81">
        <f t="shared" si="0"/>
        <v>-4.855195911413968</v>
      </c>
      <c r="U30" s="81">
        <f t="shared" si="1"/>
        <v>-5.35564853556485</v>
      </c>
      <c r="V30" s="82">
        <f t="shared" si="2"/>
        <v>-5.10764035457999</v>
      </c>
      <c r="W30" s="83">
        <f t="shared" si="3"/>
        <v>1.9354838709677358</v>
      </c>
      <c r="X30" s="84">
        <f t="shared" si="4"/>
        <v>-57</v>
      </c>
      <c r="Y30" s="84">
        <f t="shared" si="5"/>
        <v>-64</v>
      </c>
      <c r="Z30" s="85">
        <f t="shared" si="6"/>
        <v>-121</v>
      </c>
      <c r="AA30" s="84">
        <f t="shared" si="7"/>
        <v>21</v>
      </c>
    </row>
    <row r="31" spans="1:27" ht="12" customHeight="1">
      <c r="A31" s="75" t="s">
        <v>61</v>
      </c>
      <c r="B31" s="76">
        <v>2026</v>
      </c>
      <c r="C31" s="77">
        <v>2131</v>
      </c>
      <c r="D31" s="78">
        <v>4157</v>
      </c>
      <c r="E31" s="76">
        <v>1796</v>
      </c>
      <c r="F31" s="79">
        <v>2.03</v>
      </c>
      <c r="G31" s="77">
        <v>4089</v>
      </c>
      <c r="H31" s="77">
        <v>68</v>
      </c>
      <c r="J31" s="75" t="s">
        <v>61</v>
      </c>
      <c r="K31" s="76">
        <v>2052</v>
      </c>
      <c r="L31" s="77">
        <v>2150</v>
      </c>
      <c r="M31" s="78">
        <v>4202</v>
      </c>
      <c r="N31" s="76">
        <v>1712</v>
      </c>
      <c r="O31" s="79">
        <v>2.41</v>
      </c>
      <c r="P31" s="77">
        <v>4119</v>
      </c>
      <c r="Q31" s="80">
        <v>83</v>
      </c>
      <c r="R31" s="56"/>
      <c r="S31" s="75" t="s">
        <v>61</v>
      </c>
      <c r="T31" s="81">
        <f t="shared" si="0"/>
        <v>-1.2670565302144277</v>
      </c>
      <c r="U31" s="81">
        <f t="shared" si="1"/>
        <v>-0.8837209302325566</v>
      </c>
      <c r="V31" s="82">
        <f t="shared" si="2"/>
        <v>-1.0709186101856227</v>
      </c>
      <c r="W31" s="83">
        <f t="shared" si="3"/>
        <v>4.90654205607477</v>
      </c>
      <c r="X31" s="84">
        <f t="shared" si="4"/>
        <v>-26</v>
      </c>
      <c r="Y31" s="84">
        <f t="shared" si="5"/>
        <v>-19</v>
      </c>
      <c r="Z31" s="85">
        <f t="shared" si="6"/>
        <v>-45</v>
      </c>
      <c r="AA31" s="84">
        <f t="shared" si="7"/>
        <v>84</v>
      </c>
    </row>
    <row r="32" spans="1:27" ht="12" customHeight="1">
      <c r="A32" s="75" t="s">
        <v>62</v>
      </c>
      <c r="B32" s="76">
        <v>2635</v>
      </c>
      <c r="C32" s="77">
        <v>2795</v>
      </c>
      <c r="D32" s="78">
        <v>5430</v>
      </c>
      <c r="E32" s="76">
        <v>2288</v>
      </c>
      <c r="F32" s="79">
        <v>2.04</v>
      </c>
      <c r="G32" s="77">
        <v>5396</v>
      </c>
      <c r="H32" s="77">
        <v>34</v>
      </c>
      <c r="J32" s="75" t="s">
        <v>62</v>
      </c>
      <c r="K32" s="76">
        <v>2535</v>
      </c>
      <c r="L32" s="77">
        <v>2709</v>
      </c>
      <c r="M32" s="78">
        <v>5244</v>
      </c>
      <c r="N32" s="76">
        <v>2201</v>
      </c>
      <c r="O32" s="79">
        <v>2.36</v>
      </c>
      <c r="P32" s="77">
        <v>5191</v>
      </c>
      <c r="Q32" s="80">
        <v>53</v>
      </c>
      <c r="R32" s="56"/>
      <c r="S32" s="75" t="s">
        <v>62</v>
      </c>
      <c r="T32" s="81">
        <f t="shared" si="0"/>
        <v>3.9447731755424043</v>
      </c>
      <c r="U32" s="81">
        <f t="shared" si="1"/>
        <v>3.1746031746031855</v>
      </c>
      <c r="V32" s="82">
        <f t="shared" si="2"/>
        <v>3.5469107551487467</v>
      </c>
      <c r="W32" s="83">
        <f t="shared" si="3"/>
        <v>3.952748750567925</v>
      </c>
      <c r="X32" s="84">
        <f t="shared" si="4"/>
        <v>100</v>
      </c>
      <c r="Y32" s="84">
        <f t="shared" si="5"/>
        <v>86</v>
      </c>
      <c r="Z32" s="85">
        <f t="shared" si="6"/>
        <v>186</v>
      </c>
      <c r="AA32" s="84">
        <f t="shared" si="7"/>
        <v>87</v>
      </c>
    </row>
    <row r="33" spans="1:27" ht="12" customHeight="1">
      <c r="A33" s="75" t="s">
        <v>63</v>
      </c>
      <c r="B33" s="76">
        <v>550</v>
      </c>
      <c r="C33" s="77">
        <v>557</v>
      </c>
      <c r="D33" s="78">
        <v>1107</v>
      </c>
      <c r="E33" s="76">
        <v>621</v>
      </c>
      <c r="F33" s="79">
        <v>1.08</v>
      </c>
      <c r="G33" s="77">
        <v>1097</v>
      </c>
      <c r="H33" s="77">
        <v>10</v>
      </c>
      <c r="J33" s="75" t="s">
        <v>63</v>
      </c>
      <c r="K33" s="76">
        <v>703</v>
      </c>
      <c r="L33" s="77">
        <v>668</v>
      </c>
      <c r="M33" s="78">
        <v>1371</v>
      </c>
      <c r="N33" s="76">
        <v>681</v>
      </c>
      <c r="O33" s="79">
        <v>1.98</v>
      </c>
      <c r="P33" s="77">
        <v>1349</v>
      </c>
      <c r="Q33" s="80">
        <v>22</v>
      </c>
      <c r="R33" s="56"/>
      <c r="S33" s="75" t="s">
        <v>63</v>
      </c>
      <c r="T33" s="81">
        <f t="shared" si="0"/>
        <v>-21.763869132290182</v>
      </c>
      <c r="U33" s="81">
        <f t="shared" si="1"/>
        <v>-16.61676646706587</v>
      </c>
      <c r="V33" s="82">
        <f t="shared" si="2"/>
        <v>-19.256017505470457</v>
      </c>
      <c r="W33" s="83">
        <f t="shared" si="3"/>
        <v>-8.81057268722467</v>
      </c>
      <c r="X33" s="84">
        <f t="shared" si="4"/>
        <v>-153</v>
      </c>
      <c r="Y33" s="84">
        <f t="shared" si="5"/>
        <v>-111</v>
      </c>
      <c r="Z33" s="85">
        <f t="shared" si="6"/>
        <v>-264</v>
      </c>
      <c r="AA33" s="84">
        <f t="shared" si="7"/>
        <v>-60</v>
      </c>
    </row>
    <row r="34" spans="1:27" ht="12" customHeight="1">
      <c r="A34" s="75" t="s">
        <v>64</v>
      </c>
      <c r="B34" s="76">
        <v>1144</v>
      </c>
      <c r="C34" s="77">
        <v>1127</v>
      </c>
      <c r="D34" s="78">
        <v>2271</v>
      </c>
      <c r="E34" s="76">
        <v>1080</v>
      </c>
      <c r="F34" s="79">
        <v>2.01</v>
      </c>
      <c r="G34" s="77">
        <v>2262</v>
      </c>
      <c r="H34" s="77">
        <v>9</v>
      </c>
      <c r="J34" s="75" t="s">
        <v>64</v>
      </c>
      <c r="K34" s="76">
        <v>1201</v>
      </c>
      <c r="L34" s="77">
        <v>1187</v>
      </c>
      <c r="M34" s="78">
        <v>2388</v>
      </c>
      <c r="N34" s="76">
        <v>1064</v>
      </c>
      <c r="O34" s="79">
        <v>2.23</v>
      </c>
      <c r="P34" s="77">
        <v>2375</v>
      </c>
      <c r="Q34" s="80">
        <v>13</v>
      </c>
      <c r="R34" s="56"/>
      <c r="S34" s="75" t="s">
        <v>64</v>
      </c>
      <c r="T34" s="81">
        <f t="shared" si="0"/>
        <v>-4.746044962531226</v>
      </c>
      <c r="U34" s="81">
        <f t="shared" si="1"/>
        <v>-5.054759898904804</v>
      </c>
      <c r="V34" s="82">
        <f t="shared" si="2"/>
        <v>-4.899497487437188</v>
      </c>
      <c r="W34" s="83">
        <f t="shared" si="3"/>
        <v>1.5037593984962516</v>
      </c>
      <c r="X34" s="84">
        <f t="shared" si="4"/>
        <v>-57</v>
      </c>
      <c r="Y34" s="84">
        <f t="shared" si="5"/>
        <v>-60</v>
      </c>
      <c r="Z34" s="85">
        <f t="shared" si="6"/>
        <v>-117</v>
      </c>
      <c r="AA34" s="84">
        <f t="shared" si="7"/>
        <v>16</v>
      </c>
    </row>
    <row r="35" spans="1:27" ht="12" customHeight="1">
      <c r="A35" s="75" t="s">
        <v>65</v>
      </c>
      <c r="B35" s="76">
        <v>300</v>
      </c>
      <c r="C35" s="77">
        <v>278</v>
      </c>
      <c r="D35" s="78">
        <v>578</v>
      </c>
      <c r="E35" s="76">
        <v>376</v>
      </c>
      <c r="F35" s="79">
        <v>1.05</v>
      </c>
      <c r="G35" s="77">
        <v>574</v>
      </c>
      <c r="H35" s="77">
        <v>4</v>
      </c>
      <c r="J35" s="75" t="s">
        <v>65</v>
      </c>
      <c r="K35" s="76">
        <v>385</v>
      </c>
      <c r="L35" s="77">
        <v>345</v>
      </c>
      <c r="M35" s="78">
        <v>730</v>
      </c>
      <c r="N35" s="76">
        <v>427</v>
      </c>
      <c r="O35" s="79">
        <v>1.69</v>
      </c>
      <c r="P35" s="77">
        <v>723</v>
      </c>
      <c r="Q35" s="80">
        <v>7</v>
      </c>
      <c r="R35" s="56"/>
      <c r="S35" s="75" t="s">
        <v>65</v>
      </c>
      <c r="T35" s="81">
        <f t="shared" si="0"/>
        <v>-22.077922077922075</v>
      </c>
      <c r="U35" s="81">
        <f t="shared" si="1"/>
        <v>-19.420289855072458</v>
      </c>
      <c r="V35" s="82">
        <f t="shared" si="2"/>
        <v>-20.821917808219183</v>
      </c>
      <c r="W35" s="83">
        <f t="shared" si="3"/>
        <v>-11.943793911007027</v>
      </c>
      <c r="X35" s="84">
        <f t="shared" si="4"/>
        <v>-85</v>
      </c>
      <c r="Y35" s="84">
        <f t="shared" si="5"/>
        <v>-67</v>
      </c>
      <c r="Z35" s="85">
        <f t="shared" si="6"/>
        <v>-152</v>
      </c>
      <c r="AA35" s="84">
        <f t="shared" si="7"/>
        <v>-51</v>
      </c>
    </row>
    <row r="36" spans="1:27" ht="12" customHeight="1">
      <c r="A36" s="75" t="s">
        <v>66</v>
      </c>
      <c r="B36" s="76">
        <v>418</v>
      </c>
      <c r="C36" s="77">
        <v>392</v>
      </c>
      <c r="D36" s="78">
        <v>810</v>
      </c>
      <c r="E36" s="76">
        <v>456</v>
      </c>
      <c r="F36" s="79">
        <v>1.08</v>
      </c>
      <c r="G36" s="77">
        <v>807</v>
      </c>
      <c r="H36" s="77">
        <v>3</v>
      </c>
      <c r="J36" s="75" t="s">
        <v>66</v>
      </c>
      <c r="K36" s="76">
        <v>485</v>
      </c>
      <c r="L36" s="77">
        <v>430</v>
      </c>
      <c r="M36" s="78">
        <v>915</v>
      </c>
      <c r="N36" s="76">
        <v>477</v>
      </c>
      <c r="O36" s="79">
        <v>1.92</v>
      </c>
      <c r="P36" s="77">
        <v>915</v>
      </c>
      <c r="Q36" s="80">
        <v>0</v>
      </c>
      <c r="R36" s="56"/>
      <c r="S36" s="75" t="s">
        <v>66</v>
      </c>
      <c r="T36" s="81">
        <f t="shared" si="0"/>
        <v>-13.814432989690717</v>
      </c>
      <c r="U36" s="81">
        <f t="shared" si="1"/>
        <v>-8.837209302325578</v>
      </c>
      <c r="V36" s="82">
        <f t="shared" si="2"/>
        <v>-11.475409836065575</v>
      </c>
      <c r="W36" s="83">
        <f t="shared" si="3"/>
        <v>-4.402515723270439</v>
      </c>
      <c r="X36" s="84">
        <f t="shared" si="4"/>
        <v>-67</v>
      </c>
      <c r="Y36" s="84">
        <f t="shared" si="5"/>
        <v>-38</v>
      </c>
      <c r="Z36" s="85">
        <f t="shared" si="6"/>
        <v>-105</v>
      </c>
      <c r="AA36" s="84">
        <f t="shared" si="7"/>
        <v>-21</v>
      </c>
    </row>
    <row r="37" spans="1:27" ht="12" customHeight="1">
      <c r="A37" s="75" t="s">
        <v>67</v>
      </c>
      <c r="B37" s="76">
        <v>47207</v>
      </c>
      <c r="C37" s="77">
        <v>53008</v>
      </c>
      <c r="D37" s="78">
        <v>100215</v>
      </c>
      <c r="E37" s="76">
        <v>45577</v>
      </c>
      <c r="F37" s="79">
        <v>2.02</v>
      </c>
      <c r="G37" s="77">
        <v>99190</v>
      </c>
      <c r="H37" s="77">
        <v>1025</v>
      </c>
      <c r="J37" s="75" t="s">
        <v>67</v>
      </c>
      <c r="K37" s="76">
        <v>44822</v>
      </c>
      <c r="L37" s="77">
        <v>50772</v>
      </c>
      <c r="M37" s="78">
        <v>95594</v>
      </c>
      <c r="N37" s="76">
        <v>41694</v>
      </c>
      <c r="O37" s="79">
        <v>2.26</v>
      </c>
      <c r="P37" s="77">
        <v>94429</v>
      </c>
      <c r="Q37" s="80">
        <v>1165</v>
      </c>
      <c r="R37" s="56"/>
      <c r="S37" s="75" t="s">
        <v>67</v>
      </c>
      <c r="T37" s="81">
        <f t="shared" si="0"/>
        <v>5.321047699790271</v>
      </c>
      <c r="U37" s="81">
        <f t="shared" si="1"/>
        <v>4.404002205940283</v>
      </c>
      <c r="V37" s="82">
        <f t="shared" si="2"/>
        <v>4.833985396573004</v>
      </c>
      <c r="W37" s="83">
        <f t="shared" si="3"/>
        <v>9.313090612558161</v>
      </c>
      <c r="X37" s="84">
        <f t="shared" si="4"/>
        <v>2385</v>
      </c>
      <c r="Y37" s="84">
        <f t="shared" si="5"/>
        <v>2236</v>
      </c>
      <c r="Z37" s="85">
        <f t="shared" si="6"/>
        <v>4621</v>
      </c>
      <c r="AA37" s="84">
        <f t="shared" si="7"/>
        <v>3883</v>
      </c>
    </row>
    <row r="38" spans="1:27" ht="12" customHeight="1">
      <c r="A38" s="75" t="s">
        <v>68</v>
      </c>
      <c r="B38" s="76">
        <v>1127</v>
      </c>
      <c r="C38" s="77">
        <v>1166</v>
      </c>
      <c r="D38" s="78">
        <v>2293</v>
      </c>
      <c r="E38" s="76">
        <v>1062</v>
      </c>
      <c r="F38" s="79">
        <v>2.01</v>
      </c>
      <c r="G38" s="77">
        <v>2270</v>
      </c>
      <c r="H38" s="77">
        <v>23</v>
      </c>
      <c r="J38" s="75" t="s">
        <v>68</v>
      </c>
      <c r="K38" s="76">
        <v>1101</v>
      </c>
      <c r="L38" s="77">
        <v>1106</v>
      </c>
      <c r="M38" s="78">
        <v>2207</v>
      </c>
      <c r="N38" s="76">
        <v>1023</v>
      </c>
      <c r="O38" s="79">
        <v>2.14</v>
      </c>
      <c r="P38" s="77">
        <v>2189</v>
      </c>
      <c r="Q38" s="80">
        <v>18</v>
      </c>
      <c r="R38" s="56"/>
      <c r="S38" s="75" t="s">
        <v>68</v>
      </c>
      <c r="T38" s="81">
        <f t="shared" si="0"/>
        <v>2.361489554950036</v>
      </c>
      <c r="U38" s="81">
        <f t="shared" si="1"/>
        <v>5.4249547920433905</v>
      </c>
      <c r="V38" s="82">
        <f t="shared" si="2"/>
        <v>3.8966923425464373</v>
      </c>
      <c r="W38" s="83">
        <f t="shared" si="3"/>
        <v>3.8123167155425186</v>
      </c>
      <c r="X38" s="84">
        <f t="shared" si="4"/>
        <v>26</v>
      </c>
      <c r="Y38" s="84">
        <f t="shared" si="5"/>
        <v>60</v>
      </c>
      <c r="Z38" s="85">
        <f t="shared" si="6"/>
        <v>86</v>
      </c>
      <c r="AA38" s="84">
        <f t="shared" si="7"/>
        <v>39</v>
      </c>
    </row>
    <row r="39" spans="1:27" ht="12" customHeight="1">
      <c r="A39" s="75" t="s">
        <v>69</v>
      </c>
      <c r="B39" s="76">
        <v>348</v>
      </c>
      <c r="C39" s="77">
        <v>295</v>
      </c>
      <c r="D39" s="78">
        <v>643</v>
      </c>
      <c r="E39" s="76">
        <v>315</v>
      </c>
      <c r="F39" s="79">
        <v>2</v>
      </c>
      <c r="G39" s="77">
        <v>643</v>
      </c>
      <c r="H39" s="77">
        <v>0</v>
      </c>
      <c r="J39" s="75" t="s">
        <v>69</v>
      </c>
      <c r="K39" s="76">
        <v>369</v>
      </c>
      <c r="L39" s="77">
        <v>327</v>
      </c>
      <c r="M39" s="78">
        <v>696</v>
      </c>
      <c r="N39" s="76">
        <v>304</v>
      </c>
      <c r="O39" s="79">
        <v>2.29</v>
      </c>
      <c r="P39" s="77">
        <v>696</v>
      </c>
      <c r="Q39" s="80">
        <v>0</v>
      </c>
      <c r="R39" s="56"/>
      <c r="S39" s="75" t="s">
        <v>69</v>
      </c>
      <c r="T39" s="81">
        <f t="shared" si="0"/>
        <v>-5.691056910569103</v>
      </c>
      <c r="U39" s="81">
        <f t="shared" si="1"/>
        <v>-9.785932721712543</v>
      </c>
      <c r="V39" s="82">
        <f t="shared" si="2"/>
        <v>-7.614942528735636</v>
      </c>
      <c r="W39" s="83">
        <f t="shared" si="3"/>
        <v>3.6184210526315708</v>
      </c>
      <c r="X39" s="84">
        <f t="shared" si="4"/>
        <v>-21</v>
      </c>
      <c r="Y39" s="84">
        <f t="shared" si="5"/>
        <v>-32</v>
      </c>
      <c r="Z39" s="85">
        <f t="shared" si="6"/>
        <v>-53</v>
      </c>
      <c r="AA39" s="84">
        <f t="shared" si="7"/>
        <v>11</v>
      </c>
    </row>
    <row r="40" spans="1:27" ht="12" customHeight="1">
      <c r="A40" s="75" t="s">
        <v>70</v>
      </c>
      <c r="B40" s="76">
        <v>4460</v>
      </c>
      <c r="C40" s="77">
        <v>4542</v>
      </c>
      <c r="D40" s="78">
        <v>9002</v>
      </c>
      <c r="E40" s="76">
        <v>3731</v>
      </c>
      <c r="F40" s="79">
        <v>2.04</v>
      </c>
      <c r="G40" s="77">
        <v>8936</v>
      </c>
      <c r="H40" s="77">
        <v>66</v>
      </c>
      <c r="J40" s="75" t="s">
        <v>70</v>
      </c>
      <c r="K40" s="76">
        <v>3737</v>
      </c>
      <c r="L40" s="77">
        <v>3754</v>
      </c>
      <c r="M40" s="78">
        <v>7491</v>
      </c>
      <c r="N40" s="76">
        <v>2945</v>
      </c>
      <c r="O40" s="79">
        <v>2.52</v>
      </c>
      <c r="P40" s="77">
        <v>7408</v>
      </c>
      <c r="Q40" s="80">
        <v>83</v>
      </c>
      <c r="R40" s="56"/>
      <c r="S40" s="75" t="s">
        <v>70</v>
      </c>
      <c r="T40" s="81">
        <f t="shared" si="0"/>
        <v>19.347069842119357</v>
      </c>
      <c r="U40" s="81">
        <f t="shared" si="1"/>
        <v>20.990942994139594</v>
      </c>
      <c r="V40" s="82">
        <f t="shared" si="2"/>
        <v>20.17087171272194</v>
      </c>
      <c r="W40" s="83">
        <f t="shared" si="3"/>
        <v>26.68930390492359</v>
      </c>
      <c r="X40" s="84">
        <f t="shared" si="4"/>
        <v>723</v>
      </c>
      <c r="Y40" s="84">
        <f t="shared" si="5"/>
        <v>788</v>
      </c>
      <c r="Z40" s="85">
        <f t="shared" si="6"/>
        <v>1511</v>
      </c>
      <c r="AA40" s="84">
        <f t="shared" si="7"/>
        <v>786</v>
      </c>
    </row>
    <row r="41" spans="1:27" ht="12" customHeight="1">
      <c r="A41" s="75" t="s">
        <v>71</v>
      </c>
      <c r="B41" s="76">
        <v>2400</v>
      </c>
      <c r="C41" s="77">
        <v>2540</v>
      </c>
      <c r="D41" s="78">
        <v>4940</v>
      </c>
      <c r="E41" s="76">
        <v>2210</v>
      </c>
      <c r="F41" s="79">
        <v>2.02</v>
      </c>
      <c r="G41" s="77">
        <v>4888</v>
      </c>
      <c r="H41" s="77">
        <v>52</v>
      </c>
      <c r="J41" s="75" t="s">
        <v>71</v>
      </c>
      <c r="K41" s="76">
        <v>2319</v>
      </c>
      <c r="L41" s="77">
        <v>2504</v>
      </c>
      <c r="M41" s="78">
        <v>4823</v>
      </c>
      <c r="N41" s="76">
        <v>2009</v>
      </c>
      <c r="O41" s="79">
        <v>2.34</v>
      </c>
      <c r="P41" s="77">
        <v>4703</v>
      </c>
      <c r="Q41" s="80">
        <v>120</v>
      </c>
      <c r="R41" s="56"/>
      <c r="S41" s="75" t="s">
        <v>71</v>
      </c>
      <c r="T41" s="81">
        <f t="shared" si="0"/>
        <v>3.4928848641655907</v>
      </c>
      <c r="U41" s="81">
        <f t="shared" si="1"/>
        <v>1.437699680511173</v>
      </c>
      <c r="V41" s="82">
        <f t="shared" si="2"/>
        <v>2.42587601078168</v>
      </c>
      <c r="W41" s="83">
        <f t="shared" si="3"/>
        <v>10.004977600796416</v>
      </c>
      <c r="X41" s="84">
        <f t="shared" si="4"/>
        <v>81</v>
      </c>
      <c r="Y41" s="84">
        <f t="shared" si="5"/>
        <v>36</v>
      </c>
      <c r="Z41" s="85">
        <f t="shared" si="6"/>
        <v>117</v>
      </c>
      <c r="AA41" s="84">
        <f t="shared" si="7"/>
        <v>201</v>
      </c>
    </row>
    <row r="42" spans="1:27" ht="12" customHeight="1">
      <c r="A42" s="75" t="s">
        <v>72</v>
      </c>
      <c r="B42" s="76">
        <v>3121</v>
      </c>
      <c r="C42" s="77">
        <v>3261</v>
      </c>
      <c r="D42" s="78">
        <v>6382</v>
      </c>
      <c r="E42" s="76">
        <v>2648</v>
      </c>
      <c r="F42" s="79">
        <v>2.04</v>
      </c>
      <c r="G42" s="77">
        <v>6357</v>
      </c>
      <c r="H42" s="77">
        <v>25</v>
      </c>
      <c r="J42" s="75" t="s">
        <v>72</v>
      </c>
      <c r="K42" s="76">
        <v>2519</v>
      </c>
      <c r="L42" s="77">
        <v>2711</v>
      </c>
      <c r="M42" s="78">
        <v>5230</v>
      </c>
      <c r="N42" s="76">
        <v>2121</v>
      </c>
      <c r="O42" s="79">
        <v>2.45</v>
      </c>
      <c r="P42" s="77">
        <v>5203</v>
      </c>
      <c r="Q42" s="80">
        <v>27</v>
      </c>
      <c r="R42" s="56"/>
      <c r="S42" s="75" t="s">
        <v>72</v>
      </c>
      <c r="T42" s="81">
        <f t="shared" si="0"/>
        <v>23.898372369988085</v>
      </c>
      <c r="U42" s="81">
        <f t="shared" si="1"/>
        <v>20.287716709701222</v>
      </c>
      <c r="V42" s="82">
        <f t="shared" si="2"/>
        <v>22.026768642447415</v>
      </c>
      <c r="W42" s="83">
        <f t="shared" si="3"/>
        <v>24.846770391324856</v>
      </c>
      <c r="X42" s="84">
        <f t="shared" si="4"/>
        <v>602</v>
      </c>
      <c r="Y42" s="84">
        <f t="shared" si="5"/>
        <v>550</v>
      </c>
      <c r="Z42" s="85">
        <f t="shared" si="6"/>
        <v>1152</v>
      </c>
      <c r="AA42" s="84">
        <f t="shared" si="7"/>
        <v>527</v>
      </c>
    </row>
    <row r="43" spans="1:27" ht="12" customHeight="1">
      <c r="A43" s="75" t="s">
        <v>73</v>
      </c>
      <c r="B43" s="76">
        <v>3353</v>
      </c>
      <c r="C43" s="77">
        <v>3509</v>
      </c>
      <c r="D43" s="78">
        <v>6862</v>
      </c>
      <c r="E43" s="76">
        <v>3052</v>
      </c>
      <c r="F43" s="79">
        <v>2.02</v>
      </c>
      <c r="G43" s="77">
        <v>6804</v>
      </c>
      <c r="H43" s="77">
        <v>58</v>
      </c>
      <c r="J43" s="75" t="s">
        <v>73</v>
      </c>
      <c r="K43" s="76">
        <v>2715</v>
      </c>
      <c r="L43" s="77">
        <v>2792</v>
      </c>
      <c r="M43" s="78">
        <v>5507</v>
      </c>
      <c r="N43" s="76">
        <v>2400</v>
      </c>
      <c r="O43" s="79">
        <v>2.27</v>
      </c>
      <c r="P43" s="77">
        <v>5456</v>
      </c>
      <c r="Q43" s="80">
        <v>51</v>
      </c>
      <c r="R43" s="56"/>
      <c r="S43" s="75" t="s">
        <v>73</v>
      </c>
      <c r="T43" s="81">
        <f t="shared" si="0"/>
        <v>23.499079189686924</v>
      </c>
      <c r="U43" s="81">
        <f t="shared" si="1"/>
        <v>25.680515759312318</v>
      </c>
      <c r="V43" s="82">
        <f t="shared" si="2"/>
        <v>24.605048120573827</v>
      </c>
      <c r="W43" s="83">
        <f t="shared" si="3"/>
        <v>27.16666666666667</v>
      </c>
      <c r="X43" s="84">
        <f t="shared" si="4"/>
        <v>638</v>
      </c>
      <c r="Y43" s="84">
        <f t="shared" si="5"/>
        <v>717</v>
      </c>
      <c r="Z43" s="85">
        <f t="shared" si="6"/>
        <v>1355</v>
      </c>
      <c r="AA43" s="84">
        <f t="shared" si="7"/>
        <v>652</v>
      </c>
    </row>
    <row r="44" spans="1:27" ht="12" customHeight="1">
      <c r="A44" s="75" t="s">
        <v>74</v>
      </c>
      <c r="B44" s="76">
        <v>5706</v>
      </c>
      <c r="C44" s="77">
        <v>5953</v>
      </c>
      <c r="D44" s="78">
        <v>11659</v>
      </c>
      <c r="E44" s="76">
        <v>4851</v>
      </c>
      <c r="F44" s="79">
        <v>2.04</v>
      </c>
      <c r="G44" s="77">
        <v>11647</v>
      </c>
      <c r="H44" s="77">
        <v>12</v>
      </c>
      <c r="J44" s="75" t="s">
        <v>74</v>
      </c>
      <c r="K44" s="76">
        <v>4318</v>
      </c>
      <c r="L44" s="77">
        <v>4526</v>
      </c>
      <c r="M44" s="78">
        <v>8844</v>
      </c>
      <c r="N44" s="76">
        <v>3506</v>
      </c>
      <c r="O44" s="79">
        <v>2.52</v>
      </c>
      <c r="P44" s="77">
        <v>8839</v>
      </c>
      <c r="Q44" s="80">
        <v>5</v>
      </c>
      <c r="R44" s="56"/>
      <c r="S44" s="75" t="s">
        <v>74</v>
      </c>
      <c r="T44" s="81">
        <f t="shared" si="0"/>
        <v>32.14451134784622</v>
      </c>
      <c r="U44" s="81">
        <f t="shared" si="1"/>
        <v>31.52894387980556</v>
      </c>
      <c r="V44" s="82">
        <f t="shared" si="2"/>
        <v>31.82948891904116</v>
      </c>
      <c r="W44" s="83">
        <f t="shared" si="3"/>
        <v>38.36280661722762</v>
      </c>
      <c r="X44" s="84">
        <f t="shared" si="4"/>
        <v>1388</v>
      </c>
      <c r="Y44" s="84">
        <f t="shared" si="5"/>
        <v>1427</v>
      </c>
      <c r="Z44" s="85">
        <f t="shared" si="6"/>
        <v>2815</v>
      </c>
      <c r="AA44" s="84">
        <f t="shared" si="7"/>
        <v>1345</v>
      </c>
    </row>
    <row r="45" spans="1:27" ht="12" customHeight="1">
      <c r="A45" s="75" t="s">
        <v>75</v>
      </c>
      <c r="B45" s="76">
        <v>2876</v>
      </c>
      <c r="C45" s="77">
        <v>2951</v>
      </c>
      <c r="D45" s="78">
        <v>5827</v>
      </c>
      <c r="E45" s="76">
        <v>2427</v>
      </c>
      <c r="F45" s="79">
        <v>2.04</v>
      </c>
      <c r="G45" s="77">
        <v>5806</v>
      </c>
      <c r="H45" s="77">
        <v>21</v>
      </c>
      <c r="J45" s="75" t="s">
        <v>75</v>
      </c>
      <c r="K45" s="76">
        <v>2621</v>
      </c>
      <c r="L45" s="77">
        <v>2617</v>
      </c>
      <c r="M45" s="78">
        <v>5238</v>
      </c>
      <c r="N45" s="76">
        <v>2046</v>
      </c>
      <c r="O45" s="79">
        <v>2.55</v>
      </c>
      <c r="P45" s="77">
        <v>5212</v>
      </c>
      <c r="Q45" s="80">
        <v>26</v>
      </c>
      <c r="R45" s="56"/>
      <c r="S45" s="75" t="s">
        <v>75</v>
      </c>
      <c r="T45" s="81">
        <f t="shared" si="0"/>
        <v>9.729111026325832</v>
      </c>
      <c r="U45" s="81">
        <f t="shared" si="1"/>
        <v>12.762705387848673</v>
      </c>
      <c r="V45" s="82">
        <f t="shared" si="2"/>
        <v>11.244749904543717</v>
      </c>
      <c r="W45" s="83">
        <f t="shared" si="3"/>
        <v>18.621700879765402</v>
      </c>
      <c r="X45" s="84">
        <f t="shared" si="4"/>
        <v>255</v>
      </c>
      <c r="Y45" s="84">
        <f t="shared" si="5"/>
        <v>334</v>
      </c>
      <c r="Z45" s="85">
        <f t="shared" si="6"/>
        <v>589</v>
      </c>
      <c r="AA45" s="84">
        <f t="shared" si="7"/>
        <v>381</v>
      </c>
    </row>
    <row r="46" spans="1:27" ht="12" customHeight="1">
      <c r="A46" s="75" t="s">
        <v>76</v>
      </c>
      <c r="B46" s="76">
        <v>470</v>
      </c>
      <c r="C46" s="77">
        <v>456</v>
      </c>
      <c r="D46" s="78">
        <v>926</v>
      </c>
      <c r="E46" s="76">
        <v>409</v>
      </c>
      <c r="F46" s="79">
        <v>2.03</v>
      </c>
      <c r="G46" s="77">
        <v>926</v>
      </c>
      <c r="H46" s="77">
        <v>0</v>
      </c>
      <c r="J46" s="75" t="s">
        <v>76</v>
      </c>
      <c r="K46" s="76">
        <v>475</v>
      </c>
      <c r="L46" s="77">
        <v>482</v>
      </c>
      <c r="M46" s="78">
        <v>957</v>
      </c>
      <c r="N46" s="76">
        <v>404</v>
      </c>
      <c r="O46" s="79">
        <v>2.37</v>
      </c>
      <c r="P46" s="77">
        <v>957</v>
      </c>
      <c r="Q46" s="80">
        <v>0</v>
      </c>
      <c r="R46" s="56"/>
      <c r="S46" s="75" t="s">
        <v>76</v>
      </c>
      <c r="T46" s="81">
        <f t="shared" si="0"/>
        <v>-1.0526315789473717</v>
      </c>
      <c r="U46" s="81">
        <f t="shared" si="1"/>
        <v>-5.394190871369298</v>
      </c>
      <c r="V46" s="82">
        <f t="shared" si="2"/>
        <v>-3.239289446186</v>
      </c>
      <c r="W46" s="83">
        <f t="shared" si="3"/>
        <v>1.2376237623762387</v>
      </c>
      <c r="X46" s="84">
        <f t="shared" si="4"/>
        <v>-5</v>
      </c>
      <c r="Y46" s="84">
        <f t="shared" si="5"/>
        <v>-26</v>
      </c>
      <c r="Z46" s="85">
        <f t="shared" si="6"/>
        <v>-31</v>
      </c>
      <c r="AA46" s="84">
        <f t="shared" si="7"/>
        <v>5</v>
      </c>
    </row>
    <row r="47" spans="1:27" ht="12" customHeight="1">
      <c r="A47" s="75" t="s">
        <v>77</v>
      </c>
      <c r="B47" s="76">
        <v>1442</v>
      </c>
      <c r="C47" s="77">
        <v>1479</v>
      </c>
      <c r="D47" s="78">
        <v>2921</v>
      </c>
      <c r="E47" s="76">
        <v>1215</v>
      </c>
      <c r="F47" s="79">
        <v>2.04</v>
      </c>
      <c r="G47" s="77">
        <v>2921</v>
      </c>
      <c r="H47" s="77">
        <v>0</v>
      </c>
      <c r="J47" s="75" t="s">
        <v>77</v>
      </c>
      <c r="K47" s="76">
        <v>1289</v>
      </c>
      <c r="L47" s="77">
        <v>1300</v>
      </c>
      <c r="M47" s="78">
        <v>2589</v>
      </c>
      <c r="N47" s="76">
        <v>1075</v>
      </c>
      <c r="O47" s="79">
        <v>2.41</v>
      </c>
      <c r="P47" s="77">
        <v>2589</v>
      </c>
      <c r="Q47" s="80">
        <v>0</v>
      </c>
      <c r="R47" s="56"/>
      <c r="S47" s="75" t="s">
        <v>77</v>
      </c>
      <c r="T47" s="81">
        <f t="shared" si="0"/>
        <v>11.86966640806828</v>
      </c>
      <c r="U47" s="81">
        <f t="shared" si="1"/>
        <v>13.769230769230777</v>
      </c>
      <c r="V47" s="82">
        <f t="shared" si="2"/>
        <v>12.823483970645032</v>
      </c>
      <c r="W47" s="83">
        <f t="shared" si="3"/>
        <v>13.023255813953494</v>
      </c>
      <c r="X47" s="84">
        <f t="shared" si="4"/>
        <v>153</v>
      </c>
      <c r="Y47" s="84">
        <f t="shared" si="5"/>
        <v>179</v>
      </c>
      <c r="Z47" s="85">
        <f t="shared" si="6"/>
        <v>332</v>
      </c>
      <c r="AA47" s="84">
        <f t="shared" si="7"/>
        <v>140</v>
      </c>
    </row>
    <row r="48" spans="1:27" ht="12" customHeight="1">
      <c r="A48" s="75" t="s">
        <v>78</v>
      </c>
      <c r="B48" s="76">
        <v>983</v>
      </c>
      <c r="C48" s="77">
        <v>1016</v>
      </c>
      <c r="D48" s="78">
        <v>1999</v>
      </c>
      <c r="E48" s="76">
        <v>1146</v>
      </c>
      <c r="F48" s="79">
        <v>1.07</v>
      </c>
      <c r="G48" s="77">
        <v>1999</v>
      </c>
      <c r="H48" s="77">
        <v>0</v>
      </c>
      <c r="J48" s="75" t="s">
        <v>78</v>
      </c>
      <c r="K48" s="76">
        <v>978</v>
      </c>
      <c r="L48" s="77">
        <v>1024</v>
      </c>
      <c r="M48" s="78">
        <v>2002</v>
      </c>
      <c r="N48" s="76">
        <v>1079</v>
      </c>
      <c r="O48" s="79">
        <v>1.85</v>
      </c>
      <c r="P48" s="77">
        <v>2000</v>
      </c>
      <c r="Q48" s="80">
        <v>2</v>
      </c>
      <c r="R48" s="56"/>
      <c r="S48" s="75" t="s">
        <v>78</v>
      </c>
      <c r="T48" s="81">
        <f t="shared" si="0"/>
        <v>0.5112474437627856</v>
      </c>
      <c r="U48" s="81">
        <f t="shared" si="1"/>
        <v>-0.78125</v>
      </c>
      <c r="V48" s="82">
        <f t="shared" si="2"/>
        <v>-0.14985014985015033</v>
      </c>
      <c r="W48" s="83">
        <f t="shared" si="3"/>
        <v>6.209453197405002</v>
      </c>
      <c r="X48" s="84">
        <f t="shared" si="4"/>
        <v>5</v>
      </c>
      <c r="Y48" s="84">
        <f t="shared" si="5"/>
        <v>-8</v>
      </c>
      <c r="Z48" s="85">
        <f t="shared" si="6"/>
        <v>-3</v>
      </c>
      <c r="AA48" s="84">
        <f t="shared" si="7"/>
        <v>67</v>
      </c>
    </row>
    <row r="49" spans="1:27" ht="12" customHeight="1">
      <c r="A49" s="75" t="s">
        <v>79</v>
      </c>
      <c r="B49" s="76">
        <v>1105</v>
      </c>
      <c r="C49" s="77">
        <v>1140</v>
      </c>
      <c r="D49" s="78">
        <v>2245</v>
      </c>
      <c r="E49" s="76">
        <v>1063</v>
      </c>
      <c r="F49" s="79">
        <v>2.201</v>
      </c>
      <c r="G49" s="77">
        <v>2238</v>
      </c>
      <c r="H49" s="77">
        <v>7</v>
      </c>
      <c r="J49" s="75" t="s">
        <v>79</v>
      </c>
      <c r="K49" s="76">
        <v>1255</v>
      </c>
      <c r="L49" s="77">
        <v>1203</v>
      </c>
      <c r="M49" s="78">
        <v>2458</v>
      </c>
      <c r="N49" s="76">
        <v>1101</v>
      </c>
      <c r="O49" s="79">
        <v>2.23</v>
      </c>
      <c r="P49" s="77">
        <v>2451</v>
      </c>
      <c r="Q49" s="80">
        <v>7</v>
      </c>
      <c r="R49" s="56"/>
      <c r="S49" s="75" t="s">
        <v>79</v>
      </c>
      <c r="T49" s="81">
        <f t="shared" si="0"/>
        <v>-11.952191235059761</v>
      </c>
      <c r="U49" s="81">
        <f t="shared" si="1"/>
        <v>-5.2369077306733125</v>
      </c>
      <c r="V49" s="82">
        <f t="shared" si="2"/>
        <v>-8.665581773799836</v>
      </c>
      <c r="W49" s="83">
        <f t="shared" si="3"/>
        <v>-3.451407811080831</v>
      </c>
      <c r="X49" s="84">
        <f t="shared" si="4"/>
        <v>-150</v>
      </c>
      <c r="Y49" s="84">
        <f t="shared" si="5"/>
        <v>-63</v>
      </c>
      <c r="Z49" s="85">
        <f t="shared" si="6"/>
        <v>-213</v>
      </c>
      <c r="AA49" s="84">
        <f t="shared" si="7"/>
        <v>-38</v>
      </c>
    </row>
    <row r="50" spans="1:27" ht="12" customHeight="1">
      <c r="A50" s="75" t="s">
        <v>80</v>
      </c>
      <c r="B50" s="76">
        <v>2076</v>
      </c>
      <c r="C50" s="77">
        <v>2195</v>
      </c>
      <c r="D50" s="78">
        <v>4271</v>
      </c>
      <c r="E50" s="76">
        <v>1921</v>
      </c>
      <c r="F50" s="79">
        <v>2.02</v>
      </c>
      <c r="G50" s="77">
        <v>4271</v>
      </c>
      <c r="H50" s="77">
        <v>0</v>
      </c>
      <c r="J50" s="75" t="s">
        <v>80</v>
      </c>
      <c r="K50" s="76">
        <v>1719</v>
      </c>
      <c r="L50" s="77">
        <v>1837</v>
      </c>
      <c r="M50" s="78">
        <v>3556</v>
      </c>
      <c r="N50" s="76">
        <v>1559</v>
      </c>
      <c r="O50" s="79">
        <v>2.28</v>
      </c>
      <c r="P50" s="77">
        <v>3553</v>
      </c>
      <c r="Q50" s="80">
        <v>3</v>
      </c>
      <c r="R50" s="56"/>
      <c r="S50" s="75" t="s">
        <v>80</v>
      </c>
      <c r="T50" s="81">
        <f t="shared" si="0"/>
        <v>20.767888307155324</v>
      </c>
      <c r="U50" s="81">
        <f t="shared" si="1"/>
        <v>19.488296135002713</v>
      </c>
      <c r="V50" s="82">
        <f t="shared" si="2"/>
        <v>20.106861642294717</v>
      </c>
      <c r="W50" s="83">
        <f t="shared" si="3"/>
        <v>23.22001282873638</v>
      </c>
      <c r="X50" s="84">
        <f t="shared" si="4"/>
        <v>357</v>
      </c>
      <c r="Y50" s="84">
        <f t="shared" si="5"/>
        <v>358</v>
      </c>
      <c r="Z50" s="85">
        <f t="shared" si="6"/>
        <v>715</v>
      </c>
      <c r="AA50" s="84">
        <f t="shared" si="7"/>
        <v>362</v>
      </c>
    </row>
    <row r="51" spans="1:27" ht="12" customHeight="1">
      <c r="A51" s="75" t="s">
        <v>81</v>
      </c>
      <c r="B51" s="76">
        <v>951</v>
      </c>
      <c r="C51" s="77">
        <v>987</v>
      </c>
      <c r="D51" s="78">
        <v>1938</v>
      </c>
      <c r="E51" s="76">
        <v>754</v>
      </c>
      <c r="F51" s="79">
        <v>2.06</v>
      </c>
      <c r="G51" s="77">
        <v>1938</v>
      </c>
      <c r="H51" s="77">
        <v>0</v>
      </c>
      <c r="J51" s="75" t="s">
        <v>81</v>
      </c>
      <c r="K51" s="76">
        <v>936</v>
      </c>
      <c r="L51" s="77">
        <v>994</v>
      </c>
      <c r="M51" s="78">
        <v>1930</v>
      </c>
      <c r="N51" s="76">
        <v>757</v>
      </c>
      <c r="O51" s="79">
        <v>2.55</v>
      </c>
      <c r="P51" s="77">
        <v>1927</v>
      </c>
      <c r="Q51" s="80">
        <v>3</v>
      </c>
      <c r="R51" s="56"/>
      <c r="S51" s="75" t="s">
        <v>81</v>
      </c>
      <c r="T51" s="81">
        <f t="shared" si="0"/>
        <v>1.6025641025640969</v>
      </c>
      <c r="U51" s="81">
        <f t="shared" si="1"/>
        <v>-0.7042253521126751</v>
      </c>
      <c r="V51" s="82">
        <f t="shared" si="2"/>
        <v>0.4145077720207224</v>
      </c>
      <c r="W51" s="83">
        <f t="shared" si="3"/>
        <v>-0.39630118890356947</v>
      </c>
      <c r="X51" s="84">
        <f t="shared" si="4"/>
        <v>15</v>
      </c>
      <c r="Y51" s="84">
        <f t="shared" si="5"/>
        <v>-7</v>
      </c>
      <c r="Z51" s="85">
        <f t="shared" si="6"/>
        <v>8</v>
      </c>
      <c r="AA51" s="84">
        <f t="shared" si="7"/>
        <v>-3</v>
      </c>
    </row>
    <row r="52" spans="1:27" ht="12" customHeight="1">
      <c r="A52" s="75" t="s">
        <v>82</v>
      </c>
      <c r="B52" s="76">
        <v>52</v>
      </c>
      <c r="C52" s="77">
        <v>41</v>
      </c>
      <c r="D52" s="78">
        <v>93</v>
      </c>
      <c r="E52" s="76">
        <v>68</v>
      </c>
      <c r="F52" s="79">
        <v>1.04</v>
      </c>
      <c r="G52" s="77">
        <v>93</v>
      </c>
      <c r="H52" s="77">
        <v>0</v>
      </c>
      <c r="J52" s="75" t="s">
        <v>82</v>
      </c>
      <c r="K52" s="76">
        <v>69</v>
      </c>
      <c r="L52" s="77">
        <v>71</v>
      </c>
      <c r="M52" s="78">
        <v>140</v>
      </c>
      <c r="N52" s="76">
        <v>87</v>
      </c>
      <c r="O52" s="79">
        <v>1.61</v>
      </c>
      <c r="P52" s="77">
        <v>140</v>
      </c>
      <c r="Q52" s="80">
        <v>0</v>
      </c>
      <c r="R52" s="56"/>
      <c r="S52" s="75" t="s">
        <v>82</v>
      </c>
      <c r="T52" s="81">
        <f t="shared" si="0"/>
        <v>-24.63768115942029</v>
      </c>
      <c r="U52" s="81">
        <f t="shared" si="1"/>
        <v>-42.25352112676056</v>
      </c>
      <c r="V52" s="82">
        <f t="shared" si="2"/>
        <v>-33.57142857142858</v>
      </c>
      <c r="W52" s="83">
        <f t="shared" si="3"/>
        <v>-21.83908045977011</v>
      </c>
      <c r="X52" s="84">
        <f t="shared" si="4"/>
        <v>-17</v>
      </c>
      <c r="Y52" s="84">
        <f t="shared" si="5"/>
        <v>-30</v>
      </c>
      <c r="Z52" s="85">
        <f t="shared" si="6"/>
        <v>-47</v>
      </c>
      <c r="AA52" s="84">
        <f t="shared" si="7"/>
        <v>-19</v>
      </c>
    </row>
    <row r="53" spans="1:27" ht="12" customHeight="1">
      <c r="A53" s="75" t="s">
        <v>83</v>
      </c>
      <c r="B53" s="76">
        <v>1312</v>
      </c>
      <c r="C53" s="77">
        <v>1330</v>
      </c>
      <c r="D53" s="78">
        <v>2642</v>
      </c>
      <c r="E53" s="76">
        <v>1244</v>
      </c>
      <c r="F53" s="79">
        <v>2.01</v>
      </c>
      <c r="G53" s="77">
        <v>2636</v>
      </c>
      <c r="H53" s="77">
        <v>6</v>
      </c>
      <c r="J53" s="75" t="s">
        <v>83</v>
      </c>
      <c r="K53" s="76">
        <v>1300</v>
      </c>
      <c r="L53" s="77">
        <v>1345</v>
      </c>
      <c r="M53" s="78">
        <v>2645</v>
      </c>
      <c r="N53" s="76">
        <v>1259</v>
      </c>
      <c r="O53" s="79">
        <v>2.09</v>
      </c>
      <c r="P53" s="77">
        <v>2635</v>
      </c>
      <c r="Q53" s="80">
        <v>10</v>
      </c>
      <c r="R53" s="56"/>
      <c r="S53" s="75" t="s">
        <v>83</v>
      </c>
      <c r="T53" s="81">
        <f t="shared" si="0"/>
        <v>0.9230769230769154</v>
      </c>
      <c r="U53" s="81">
        <f t="shared" si="1"/>
        <v>-1.115241635687736</v>
      </c>
      <c r="V53" s="82">
        <f t="shared" si="2"/>
        <v>-0.11342155009451682</v>
      </c>
      <c r="W53" s="83">
        <f t="shared" si="3"/>
        <v>-1.1914217633042123</v>
      </c>
      <c r="X53" s="84">
        <f t="shared" si="4"/>
        <v>12</v>
      </c>
      <c r="Y53" s="84">
        <f t="shared" si="5"/>
        <v>-15</v>
      </c>
      <c r="Z53" s="85">
        <f t="shared" si="6"/>
        <v>-3</v>
      </c>
      <c r="AA53" s="84">
        <f t="shared" si="7"/>
        <v>-15</v>
      </c>
    </row>
    <row r="54" spans="1:27" ht="12" customHeight="1">
      <c r="A54" s="86"/>
      <c r="B54" s="87"/>
      <c r="C54" s="88"/>
      <c r="D54" s="89"/>
      <c r="E54" s="87"/>
      <c r="F54" s="90"/>
      <c r="G54" s="88"/>
      <c r="H54" s="88"/>
      <c r="J54" s="86"/>
      <c r="K54" s="87"/>
      <c r="L54" s="88"/>
      <c r="M54" s="89"/>
      <c r="N54" s="87"/>
      <c r="O54" s="90"/>
      <c r="P54" s="88"/>
      <c r="Q54" s="88"/>
      <c r="S54" s="91"/>
      <c r="V54" s="92"/>
      <c r="W54" s="91"/>
      <c r="X54" s="93"/>
      <c r="Y54" s="93"/>
      <c r="Z54" s="94"/>
      <c r="AA54" s="93"/>
    </row>
    <row r="55" spans="1:27" s="101" customFormat="1" ht="12" customHeight="1">
      <c r="A55" s="95" t="s">
        <v>5</v>
      </c>
      <c r="B55" s="96">
        <f aca="true" t="shared" si="8" ref="B55:G55">+SUM(B6:B53)</f>
        <v>137846</v>
      </c>
      <c r="C55" s="97">
        <f t="shared" si="8"/>
        <v>146865</v>
      </c>
      <c r="D55" s="98">
        <f>+SUM(D6:D53)</f>
        <v>284711</v>
      </c>
      <c r="E55" s="96">
        <f t="shared" si="8"/>
        <v>126575</v>
      </c>
      <c r="F55" s="99">
        <v>2.02</v>
      </c>
      <c r="G55" s="97">
        <f t="shared" si="8"/>
        <v>282798</v>
      </c>
      <c r="H55" s="97">
        <f>+SUM(H6:H53)</f>
        <v>1913</v>
      </c>
      <c r="I55" s="100"/>
      <c r="J55" s="95" t="s">
        <v>5</v>
      </c>
      <c r="K55" s="96">
        <f>+SUM(K6:K53)</f>
        <v>127394</v>
      </c>
      <c r="L55" s="97">
        <f aca="true" t="shared" si="9" ref="L55:Q55">+SUM(L6:L53)</f>
        <v>136478</v>
      </c>
      <c r="M55" s="98">
        <f t="shared" si="9"/>
        <v>263872</v>
      </c>
      <c r="N55" s="96">
        <f>+SUM(N6:N53)</f>
        <v>113101</v>
      </c>
      <c r="O55" s="99">
        <v>2.31</v>
      </c>
      <c r="P55" s="97">
        <f t="shared" si="9"/>
        <v>261325</v>
      </c>
      <c r="Q55" s="97">
        <f t="shared" si="9"/>
        <v>2547</v>
      </c>
      <c r="S55" s="95" t="s">
        <v>5</v>
      </c>
      <c r="T55" s="102">
        <f>+((B55/K55)-1)*100</f>
        <v>8.204468028321577</v>
      </c>
      <c r="U55" s="103">
        <f>+((C55/L55)-1)*100</f>
        <v>7.6107504506220724</v>
      </c>
      <c r="V55" s="104">
        <f>+((D55/M55)-1)*100</f>
        <v>7.897389643463493</v>
      </c>
      <c r="W55" s="99">
        <f>+((E55/N55)-1)*100</f>
        <v>11.913245683062046</v>
      </c>
      <c r="X55" s="105">
        <f>+B55-K55</f>
        <v>10452</v>
      </c>
      <c r="Y55" s="105">
        <f>+C55-L55</f>
        <v>10387</v>
      </c>
      <c r="Z55" s="106">
        <f>+D55-M55</f>
        <v>20839</v>
      </c>
      <c r="AA55" s="105">
        <f>SUM(AA6:AA53)</f>
        <v>13474</v>
      </c>
    </row>
  </sheetData>
  <sheetProtection selectLockedCells="1" selectUnlockedCells="1"/>
  <mergeCells count="14">
    <mergeCell ref="A1:H1"/>
    <mergeCell ref="J1:Q1"/>
    <mergeCell ref="T1:W1"/>
    <mergeCell ref="X1:AA1"/>
    <mergeCell ref="B3:D3"/>
    <mergeCell ref="E3:F3"/>
    <mergeCell ref="G3:H3"/>
    <mergeCell ref="K3:M3"/>
    <mergeCell ref="N3:O3"/>
    <mergeCell ref="P3:Q3"/>
    <mergeCell ref="T3:V3"/>
    <mergeCell ref="W3:W4"/>
    <mergeCell ref="X3:Z3"/>
    <mergeCell ref="AA3:AA4"/>
  </mergeCells>
  <printOptions/>
  <pageMargins left="0.24027777777777778" right="0.2298611111111111" top="0.9840277777777777" bottom="0.9840277777777777" header="0.5118055555555555" footer="0.5118055555555555"/>
  <pageSetup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workbookViewId="0" topLeftCell="A1">
      <selection activeCell="D27" sqref="D27"/>
    </sheetView>
  </sheetViews>
  <sheetFormatPr defaultColWidth="9.140625" defaultRowHeight="12.75"/>
  <cols>
    <col min="1" max="1" width="21.28125" style="1" customWidth="1"/>
    <col min="2" max="3" width="18.7109375" style="107" customWidth="1"/>
    <col min="4" max="4" width="18.7109375" style="1" customWidth="1"/>
    <col min="5" max="5" width="20.7109375" style="1" customWidth="1"/>
    <col min="6" max="8" width="18.7109375" style="1" customWidth="1"/>
    <col min="9" max="9" width="20.7109375" style="1" customWidth="1"/>
    <col min="10" max="11" width="18.7109375" style="1" customWidth="1"/>
    <col min="12" max="16384" width="9.140625" style="1" customWidth="1"/>
  </cols>
  <sheetData>
    <row r="2" spans="1:11" s="109" customFormat="1" ht="16.5" customHeight="1">
      <c r="A2" s="108" t="s">
        <v>84</v>
      </c>
      <c r="B2" s="108"/>
      <c r="C2" s="108"/>
      <c r="E2" s="108" t="s">
        <v>85</v>
      </c>
      <c r="F2" s="108"/>
      <c r="G2" s="108"/>
      <c r="I2" s="108" t="s">
        <v>86</v>
      </c>
      <c r="J2" s="108"/>
      <c r="K2" s="108"/>
    </row>
    <row r="4" spans="1:11" ht="39.75" customHeight="1">
      <c r="A4" s="110"/>
      <c r="B4" s="111" t="s">
        <v>87</v>
      </c>
      <c r="C4" s="111" t="s">
        <v>88</v>
      </c>
      <c r="D4" s="112"/>
      <c r="E4" s="110"/>
      <c r="F4" s="111" t="s">
        <v>87</v>
      </c>
      <c r="G4" s="111" t="s">
        <v>88</v>
      </c>
      <c r="I4" s="110"/>
      <c r="J4" s="111" t="s">
        <v>89</v>
      </c>
      <c r="K4" s="111" t="s">
        <v>90</v>
      </c>
    </row>
    <row r="5" spans="1:11" ht="12.75">
      <c r="A5" s="113" t="s">
        <v>36</v>
      </c>
      <c r="B5" s="114">
        <v>1110</v>
      </c>
      <c r="C5" s="114">
        <v>3</v>
      </c>
      <c r="E5" s="113" t="s">
        <v>36</v>
      </c>
      <c r="F5" s="114">
        <v>1189</v>
      </c>
      <c r="G5" s="114">
        <v>0</v>
      </c>
      <c r="I5" s="113" t="s">
        <v>36</v>
      </c>
      <c r="J5" s="115">
        <f>+((B5/F5)-1)*100</f>
        <v>-6.644238856181661</v>
      </c>
      <c r="K5" s="114">
        <f>+B5-F5</f>
        <v>-79</v>
      </c>
    </row>
    <row r="6" spans="1:11" ht="12.75">
      <c r="A6" s="116" t="s">
        <v>37</v>
      </c>
      <c r="B6" s="117">
        <v>2371</v>
      </c>
      <c r="C6" s="117">
        <v>5</v>
      </c>
      <c r="E6" s="116" t="s">
        <v>37</v>
      </c>
      <c r="F6" s="117">
        <v>2122</v>
      </c>
      <c r="G6" s="117">
        <v>1</v>
      </c>
      <c r="I6" s="116" t="s">
        <v>37</v>
      </c>
      <c r="J6" s="118">
        <f aca="true" t="shared" si="0" ref="J6:J52">+((B6/F6)-1)*100</f>
        <v>11.73421300659756</v>
      </c>
      <c r="K6" s="117">
        <f aca="true" t="shared" si="1" ref="K6:K52">+B6-F6</f>
        <v>249</v>
      </c>
    </row>
    <row r="7" spans="1:11" ht="12.75">
      <c r="A7" s="116" t="s">
        <v>38</v>
      </c>
      <c r="B7" s="117">
        <v>432</v>
      </c>
      <c r="C7" s="117">
        <v>0</v>
      </c>
      <c r="E7" s="116" t="s">
        <v>38</v>
      </c>
      <c r="F7" s="117">
        <v>449</v>
      </c>
      <c r="G7" s="117">
        <v>0</v>
      </c>
      <c r="I7" s="116" t="s">
        <v>38</v>
      </c>
      <c r="J7" s="118">
        <f t="shared" si="0"/>
        <v>-3.786191536748329</v>
      </c>
      <c r="K7" s="117">
        <f t="shared" si="1"/>
        <v>-17</v>
      </c>
    </row>
    <row r="8" spans="1:11" ht="12.75">
      <c r="A8" s="116" t="s">
        <v>39</v>
      </c>
      <c r="B8" s="117">
        <v>2498</v>
      </c>
      <c r="C8" s="117">
        <v>1</v>
      </c>
      <c r="E8" s="116" t="s">
        <v>39</v>
      </c>
      <c r="F8" s="117">
        <v>2936</v>
      </c>
      <c r="G8" s="117">
        <v>0</v>
      </c>
      <c r="I8" s="116" t="s">
        <v>39</v>
      </c>
      <c r="J8" s="118">
        <f t="shared" si="0"/>
        <v>-14.918256130790187</v>
      </c>
      <c r="K8" s="117">
        <f t="shared" si="1"/>
        <v>-438</v>
      </c>
    </row>
    <row r="9" spans="1:11" ht="12.75">
      <c r="A9" s="116" t="s">
        <v>40</v>
      </c>
      <c r="B9" s="117">
        <v>3624</v>
      </c>
      <c r="C9" s="117">
        <v>2</v>
      </c>
      <c r="E9" s="116" t="s">
        <v>40</v>
      </c>
      <c r="F9" s="117">
        <v>3490</v>
      </c>
      <c r="G9" s="117">
        <v>0</v>
      </c>
      <c r="I9" s="116" t="s">
        <v>40</v>
      </c>
      <c r="J9" s="118">
        <f t="shared" si="0"/>
        <v>3.839541547277947</v>
      </c>
      <c r="K9" s="117">
        <f t="shared" si="1"/>
        <v>134</v>
      </c>
    </row>
    <row r="10" spans="1:11" ht="12.75">
      <c r="A10" s="116" t="s">
        <v>41</v>
      </c>
      <c r="B10" s="117">
        <v>3405</v>
      </c>
      <c r="C10" s="117">
        <v>3</v>
      </c>
      <c r="E10" s="116" t="s">
        <v>41</v>
      </c>
      <c r="F10" s="117">
        <v>3074</v>
      </c>
      <c r="G10" s="117">
        <v>0</v>
      </c>
      <c r="I10" s="116" t="s">
        <v>41</v>
      </c>
      <c r="J10" s="118">
        <f t="shared" si="0"/>
        <v>10.767729342875732</v>
      </c>
      <c r="K10" s="117">
        <f t="shared" si="1"/>
        <v>331</v>
      </c>
    </row>
    <row r="11" spans="1:11" ht="12.75">
      <c r="A11" s="116" t="s">
        <v>42</v>
      </c>
      <c r="B11" s="117">
        <v>2482</v>
      </c>
      <c r="C11" s="117">
        <v>20</v>
      </c>
      <c r="E11" s="116" t="s">
        <v>42</v>
      </c>
      <c r="F11" s="117">
        <v>2349</v>
      </c>
      <c r="G11" s="117">
        <v>0</v>
      </c>
      <c r="I11" s="116" t="s">
        <v>42</v>
      </c>
      <c r="J11" s="118">
        <f t="shared" si="0"/>
        <v>5.661983822903371</v>
      </c>
      <c r="K11" s="117">
        <f t="shared" si="1"/>
        <v>133</v>
      </c>
    </row>
    <row r="12" spans="1:11" ht="12.75">
      <c r="A12" s="116" t="s">
        <v>43</v>
      </c>
      <c r="B12" s="117">
        <v>1161</v>
      </c>
      <c r="C12" s="117">
        <v>3</v>
      </c>
      <c r="E12" s="116" t="s">
        <v>43</v>
      </c>
      <c r="F12" s="117">
        <v>1068</v>
      </c>
      <c r="G12" s="117">
        <v>0</v>
      </c>
      <c r="I12" s="116" t="s">
        <v>43</v>
      </c>
      <c r="J12" s="118">
        <f t="shared" si="0"/>
        <v>8.70786516853932</v>
      </c>
      <c r="K12" s="117">
        <f t="shared" si="1"/>
        <v>93</v>
      </c>
    </row>
    <row r="13" spans="1:11" ht="12.75">
      <c r="A13" s="116" t="s">
        <v>44</v>
      </c>
      <c r="B13" s="117">
        <v>328</v>
      </c>
      <c r="C13" s="117">
        <v>1</v>
      </c>
      <c r="E13" s="116" t="s">
        <v>44</v>
      </c>
      <c r="F13" s="117">
        <v>289</v>
      </c>
      <c r="G13" s="117">
        <v>0</v>
      </c>
      <c r="I13" s="116" t="s">
        <v>44</v>
      </c>
      <c r="J13" s="118">
        <f t="shared" si="0"/>
        <v>13.494809688581322</v>
      </c>
      <c r="K13" s="117">
        <f t="shared" si="1"/>
        <v>39</v>
      </c>
    </row>
    <row r="14" spans="1:11" ht="12.75">
      <c r="A14" s="116" t="s">
        <v>45</v>
      </c>
      <c r="B14" s="117">
        <v>2377</v>
      </c>
      <c r="C14" s="117">
        <v>8</v>
      </c>
      <c r="E14" s="116" t="s">
        <v>45</v>
      </c>
      <c r="F14" s="117">
        <v>2145</v>
      </c>
      <c r="G14" s="117">
        <v>0</v>
      </c>
      <c r="I14" s="116" t="s">
        <v>45</v>
      </c>
      <c r="J14" s="118">
        <f t="shared" si="0"/>
        <v>10.815850815850814</v>
      </c>
      <c r="K14" s="117">
        <f t="shared" si="1"/>
        <v>232</v>
      </c>
    </row>
    <row r="15" spans="1:11" ht="12.75">
      <c r="A15" s="116" t="s">
        <v>46</v>
      </c>
      <c r="B15" s="117">
        <v>3363</v>
      </c>
      <c r="C15" s="117">
        <v>35</v>
      </c>
      <c r="E15" s="116" t="s">
        <v>46</v>
      </c>
      <c r="F15" s="117">
        <v>3043</v>
      </c>
      <c r="G15" s="117">
        <v>0</v>
      </c>
      <c r="I15" s="116" t="s">
        <v>46</v>
      </c>
      <c r="J15" s="118">
        <f t="shared" si="0"/>
        <v>10.515938218862964</v>
      </c>
      <c r="K15" s="117">
        <f t="shared" si="1"/>
        <v>320</v>
      </c>
    </row>
    <row r="16" spans="1:11" ht="12.75">
      <c r="A16" s="116" t="s">
        <v>47</v>
      </c>
      <c r="B16" s="117">
        <v>2653</v>
      </c>
      <c r="C16" s="117">
        <v>10</v>
      </c>
      <c r="E16" s="116" t="s">
        <v>48</v>
      </c>
      <c r="F16" s="117">
        <v>2585</v>
      </c>
      <c r="G16" s="117">
        <v>0</v>
      </c>
      <c r="I16" s="116" t="s">
        <v>48</v>
      </c>
      <c r="J16" s="118">
        <f t="shared" si="0"/>
        <v>2.6305609284332787</v>
      </c>
      <c r="K16" s="117">
        <f t="shared" si="1"/>
        <v>68</v>
      </c>
    </row>
    <row r="17" spans="1:11" ht="12.75">
      <c r="A17" s="116" t="s">
        <v>48</v>
      </c>
      <c r="B17" s="117">
        <v>5719</v>
      </c>
      <c r="C17" s="117">
        <v>0</v>
      </c>
      <c r="E17" s="116" t="s">
        <v>47</v>
      </c>
      <c r="F17" s="117">
        <v>5574</v>
      </c>
      <c r="G17" s="117">
        <v>7</v>
      </c>
      <c r="I17" s="116" t="s">
        <v>47</v>
      </c>
      <c r="J17" s="118">
        <f t="shared" si="0"/>
        <v>2.6013634732687585</v>
      </c>
      <c r="K17" s="117">
        <f t="shared" si="1"/>
        <v>145</v>
      </c>
    </row>
    <row r="18" spans="1:11" ht="12.75">
      <c r="A18" s="116" t="s">
        <v>49</v>
      </c>
      <c r="B18" s="117">
        <v>2776</v>
      </c>
      <c r="C18" s="117">
        <v>6</v>
      </c>
      <c r="E18" s="116" t="s">
        <v>49</v>
      </c>
      <c r="F18" s="117">
        <v>2277</v>
      </c>
      <c r="G18" s="117">
        <v>0</v>
      </c>
      <c r="I18" s="116" t="s">
        <v>49</v>
      </c>
      <c r="J18" s="118">
        <f t="shared" si="0"/>
        <v>21.914800175669736</v>
      </c>
      <c r="K18" s="117">
        <f t="shared" si="1"/>
        <v>499</v>
      </c>
    </row>
    <row r="19" spans="1:11" ht="12.75">
      <c r="A19" s="116" t="s">
        <v>50</v>
      </c>
      <c r="B19" s="117">
        <v>369</v>
      </c>
      <c r="C19" s="117">
        <v>0</v>
      </c>
      <c r="E19" s="116" t="s">
        <v>50</v>
      </c>
      <c r="F19" s="117">
        <v>372</v>
      </c>
      <c r="G19" s="117">
        <v>0</v>
      </c>
      <c r="I19" s="116" t="s">
        <v>50</v>
      </c>
      <c r="J19" s="118">
        <f t="shared" si="0"/>
        <v>-0.8064516129032251</v>
      </c>
      <c r="K19" s="117">
        <f t="shared" si="1"/>
        <v>-3</v>
      </c>
    </row>
    <row r="20" spans="1:11" ht="12.75">
      <c r="A20" s="116" t="s">
        <v>51</v>
      </c>
      <c r="B20" s="117">
        <v>1358</v>
      </c>
      <c r="C20" s="117">
        <v>1</v>
      </c>
      <c r="E20" s="116" t="s">
        <v>51</v>
      </c>
      <c r="F20" s="117">
        <v>1273</v>
      </c>
      <c r="G20" s="117">
        <v>0</v>
      </c>
      <c r="I20" s="116" t="s">
        <v>51</v>
      </c>
      <c r="J20" s="118">
        <f t="shared" si="0"/>
        <v>6.67714061272584</v>
      </c>
      <c r="K20" s="117">
        <f t="shared" si="1"/>
        <v>85</v>
      </c>
    </row>
    <row r="21" spans="1:11" ht="12.75">
      <c r="A21" s="116" t="s">
        <v>52</v>
      </c>
      <c r="B21" s="117">
        <v>949</v>
      </c>
      <c r="C21" s="117">
        <v>1</v>
      </c>
      <c r="E21" s="116" t="s">
        <v>52</v>
      </c>
      <c r="F21" s="117">
        <v>1012</v>
      </c>
      <c r="G21" s="117">
        <v>0</v>
      </c>
      <c r="I21" s="116" t="s">
        <v>52</v>
      </c>
      <c r="J21" s="118">
        <f t="shared" si="0"/>
        <v>-6.225296442687744</v>
      </c>
      <c r="K21" s="117">
        <f t="shared" si="1"/>
        <v>-63</v>
      </c>
    </row>
    <row r="22" spans="1:11" ht="12.75">
      <c r="A22" s="116" t="s">
        <v>53</v>
      </c>
      <c r="B22" s="117">
        <v>2111</v>
      </c>
      <c r="C22" s="117">
        <v>2</v>
      </c>
      <c r="E22" s="116" t="s">
        <v>53</v>
      </c>
      <c r="F22" s="117">
        <v>1993</v>
      </c>
      <c r="G22" s="117">
        <v>0</v>
      </c>
      <c r="I22" s="116" t="s">
        <v>53</v>
      </c>
      <c r="J22" s="118">
        <f t="shared" si="0"/>
        <v>5.920722528850986</v>
      </c>
      <c r="K22" s="117">
        <f t="shared" si="1"/>
        <v>118</v>
      </c>
    </row>
    <row r="23" spans="1:11" ht="12.75">
      <c r="A23" s="116" t="s">
        <v>54</v>
      </c>
      <c r="B23" s="117">
        <v>2221</v>
      </c>
      <c r="C23" s="117">
        <v>7</v>
      </c>
      <c r="E23" s="116" t="s">
        <v>54</v>
      </c>
      <c r="F23" s="117">
        <v>2472</v>
      </c>
      <c r="G23" s="117">
        <v>0</v>
      </c>
      <c r="I23" s="116" t="s">
        <v>54</v>
      </c>
      <c r="J23" s="118">
        <f t="shared" si="0"/>
        <v>-10.153721682847895</v>
      </c>
      <c r="K23" s="117">
        <f t="shared" si="1"/>
        <v>-251</v>
      </c>
    </row>
    <row r="24" spans="1:11" ht="12.75">
      <c r="A24" s="116" t="s">
        <v>55</v>
      </c>
      <c r="B24" s="117">
        <v>3112</v>
      </c>
      <c r="C24" s="117">
        <v>6</v>
      </c>
      <c r="E24" s="116" t="s">
        <v>55</v>
      </c>
      <c r="F24" s="117">
        <v>3286</v>
      </c>
      <c r="G24" s="117">
        <v>0</v>
      </c>
      <c r="I24" s="116" t="s">
        <v>55</v>
      </c>
      <c r="J24" s="118">
        <f t="shared" si="0"/>
        <v>-5.295191722458914</v>
      </c>
      <c r="K24" s="117">
        <f t="shared" si="1"/>
        <v>-174</v>
      </c>
    </row>
    <row r="25" spans="1:11" ht="12.75">
      <c r="A25" s="116" t="s">
        <v>56</v>
      </c>
      <c r="B25" s="117">
        <v>6520</v>
      </c>
      <c r="C25" s="117">
        <v>11</v>
      </c>
      <c r="E25" s="116" t="s">
        <v>56</v>
      </c>
      <c r="F25" s="117">
        <v>5962</v>
      </c>
      <c r="G25" s="117">
        <v>1</v>
      </c>
      <c r="I25" s="116" t="s">
        <v>56</v>
      </c>
      <c r="J25" s="118">
        <f t="shared" si="0"/>
        <v>9.359275410935929</v>
      </c>
      <c r="K25" s="117">
        <f t="shared" si="1"/>
        <v>558</v>
      </c>
    </row>
    <row r="26" spans="1:11" ht="12.75">
      <c r="A26" s="116" t="s">
        <v>57</v>
      </c>
      <c r="B26" s="117">
        <v>1031</v>
      </c>
      <c r="C26" s="117">
        <v>9</v>
      </c>
      <c r="E26" s="116" t="s">
        <v>57</v>
      </c>
      <c r="F26" s="117">
        <v>1238</v>
      </c>
      <c r="G26" s="117">
        <v>1</v>
      </c>
      <c r="I26" s="116" t="s">
        <v>57</v>
      </c>
      <c r="J26" s="118">
        <f t="shared" si="0"/>
        <v>-16.72051696284329</v>
      </c>
      <c r="K26" s="117">
        <f t="shared" si="1"/>
        <v>-207</v>
      </c>
    </row>
    <row r="27" spans="1:11" ht="12.75">
      <c r="A27" s="116" t="s">
        <v>58</v>
      </c>
      <c r="B27" s="117">
        <v>2467</v>
      </c>
      <c r="C27" s="117">
        <v>0</v>
      </c>
      <c r="E27" s="116" t="s">
        <v>58</v>
      </c>
      <c r="F27" s="117">
        <v>1563</v>
      </c>
      <c r="G27" s="117">
        <v>0</v>
      </c>
      <c r="I27" s="116" t="s">
        <v>58</v>
      </c>
      <c r="J27" s="118">
        <f t="shared" si="0"/>
        <v>57.83749200255919</v>
      </c>
      <c r="K27" s="117">
        <f t="shared" si="1"/>
        <v>904</v>
      </c>
    </row>
    <row r="28" spans="1:11" ht="12.75">
      <c r="A28" s="116" t="s">
        <v>59</v>
      </c>
      <c r="B28" s="117">
        <v>1965</v>
      </c>
      <c r="C28" s="117">
        <v>5</v>
      </c>
      <c r="E28" s="116" t="s">
        <v>59</v>
      </c>
      <c r="F28" s="117">
        <v>1586</v>
      </c>
      <c r="G28" s="117">
        <v>0</v>
      </c>
      <c r="I28" s="116" t="s">
        <v>59</v>
      </c>
      <c r="J28" s="118">
        <f t="shared" si="0"/>
        <v>23.896595208070615</v>
      </c>
      <c r="K28" s="117">
        <f t="shared" si="1"/>
        <v>379</v>
      </c>
    </row>
    <row r="29" spans="1:11" ht="12.75">
      <c r="A29" s="116" t="s">
        <v>60</v>
      </c>
      <c r="B29" s="117">
        <v>1145</v>
      </c>
      <c r="C29" s="117">
        <v>0</v>
      </c>
      <c r="E29" s="116" t="s">
        <v>60</v>
      </c>
      <c r="F29" s="117">
        <v>2086</v>
      </c>
      <c r="G29" s="117">
        <v>0</v>
      </c>
      <c r="I29" s="116" t="s">
        <v>60</v>
      </c>
      <c r="J29" s="118">
        <f t="shared" si="0"/>
        <v>-45.11025886864813</v>
      </c>
      <c r="K29" s="117">
        <f t="shared" si="1"/>
        <v>-941</v>
      </c>
    </row>
    <row r="30" spans="1:11" ht="12.75">
      <c r="A30" s="116" t="s">
        <v>61</v>
      </c>
      <c r="B30" s="117">
        <v>2247</v>
      </c>
      <c r="C30" s="117">
        <v>0</v>
      </c>
      <c r="E30" s="116" t="s">
        <v>61</v>
      </c>
      <c r="F30" s="117">
        <v>2366</v>
      </c>
      <c r="G30" s="117">
        <v>0</v>
      </c>
      <c r="I30" s="116" t="s">
        <v>61</v>
      </c>
      <c r="J30" s="118">
        <f t="shared" si="0"/>
        <v>-5.029585798816571</v>
      </c>
      <c r="K30" s="117">
        <f t="shared" si="1"/>
        <v>-119</v>
      </c>
    </row>
    <row r="31" spans="1:11" ht="12.75">
      <c r="A31" s="116" t="s">
        <v>62</v>
      </c>
      <c r="B31" s="117">
        <v>3142</v>
      </c>
      <c r="C31" s="117">
        <v>1</v>
      </c>
      <c r="E31" s="116" t="s">
        <v>62</v>
      </c>
      <c r="F31" s="117">
        <v>2657</v>
      </c>
      <c r="G31" s="117">
        <v>0</v>
      </c>
      <c r="I31" s="116" t="s">
        <v>62</v>
      </c>
      <c r="J31" s="118">
        <f t="shared" si="0"/>
        <v>18.25366955212646</v>
      </c>
      <c r="K31" s="117">
        <f t="shared" si="1"/>
        <v>485</v>
      </c>
    </row>
    <row r="32" spans="1:11" ht="12.75">
      <c r="A32" s="116" t="s">
        <v>63</v>
      </c>
      <c r="B32" s="117">
        <v>1301</v>
      </c>
      <c r="C32" s="117">
        <v>5</v>
      </c>
      <c r="E32" s="116" t="s">
        <v>63</v>
      </c>
      <c r="F32" s="117">
        <v>1305</v>
      </c>
      <c r="G32" s="117">
        <v>1</v>
      </c>
      <c r="I32" s="116" t="s">
        <v>63</v>
      </c>
      <c r="J32" s="118">
        <f t="shared" si="0"/>
        <v>-0.30651340996168397</v>
      </c>
      <c r="K32" s="117">
        <f t="shared" si="1"/>
        <v>-4</v>
      </c>
    </row>
    <row r="33" spans="1:11" ht="12.75">
      <c r="A33" s="116" t="s">
        <v>64</v>
      </c>
      <c r="B33" s="117">
        <v>1718</v>
      </c>
      <c r="C33" s="117">
        <v>0</v>
      </c>
      <c r="E33" s="116" t="s">
        <v>64</v>
      </c>
      <c r="F33" s="117">
        <v>1804</v>
      </c>
      <c r="G33" s="117">
        <v>0</v>
      </c>
      <c r="I33" s="116" t="s">
        <v>64</v>
      </c>
      <c r="J33" s="118">
        <f t="shared" si="0"/>
        <v>-4.767184035476724</v>
      </c>
      <c r="K33" s="117">
        <f t="shared" si="1"/>
        <v>-86</v>
      </c>
    </row>
    <row r="34" spans="1:11" ht="12.75">
      <c r="A34" s="116" t="s">
        <v>65</v>
      </c>
      <c r="B34" s="117">
        <v>1440</v>
      </c>
      <c r="C34" s="117">
        <v>1</v>
      </c>
      <c r="E34" s="116" t="s">
        <v>65</v>
      </c>
      <c r="F34" s="117">
        <v>1505</v>
      </c>
      <c r="G34" s="117">
        <v>0</v>
      </c>
      <c r="I34" s="116" t="s">
        <v>65</v>
      </c>
      <c r="J34" s="118">
        <f t="shared" si="0"/>
        <v>-4.318936877076407</v>
      </c>
      <c r="K34" s="117">
        <f t="shared" si="1"/>
        <v>-65</v>
      </c>
    </row>
    <row r="35" spans="1:11" ht="12.75">
      <c r="A35" s="116" t="s">
        <v>66</v>
      </c>
      <c r="B35" s="117">
        <v>1367</v>
      </c>
      <c r="C35" s="117">
        <v>0</v>
      </c>
      <c r="E35" s="116" t="s">
        <v>66</v>
      </c>
      <c r="F35" s="117">
        <v>1288</v>
      </c>
      <c r="G35" s="117">
        <v>0</v>
      </c>
      <c r="I35" s="116" t="s">
        <v>66</v>
      </c>
      <c r="J35" s="118">
        <f t="shared" si="0"/>
        <v>6.133540372670798</v>
      </c>
      <c r="K35" s="117">
        <f t="shared" si="1"/>
        <v>79</v>
      </c>
    </row>
    <row r="36" spans="1:11" ht="12.75">
      <c r="A36" s="116" t="s">
        <v>67</v>
      </c>
      <c r="B36" s="117">
        <v>51606</v>
      </c>
      <c r="C36" s="117">
        <v>33</v>
      </c>
      <c r="E36" s="116" t="s">
        <v>67</v>
      </c>
      <c r="F36" s="117">
        <v>45732</v>
      </c>
      <c r="G36" s="117">
        <v>19</v>
      </c>
      <c r="I36" s="116" t="s">
        <v>67</v>
      </c>
      <c r="J36" s="118">
        <f t="shared" si="0"/>
        <v>12.844397795854112</v>
      </c>
      <c r="K36" s="117">
        <f t="shared" si="1"/>
        <v>5874</v>
      </c>
    </row>
    <row r="37" spans="1:11" ht="12.75">
      <c r="A37" s="116" t="s">
        <v>68</v>
      </c>
      <c r="B37" s="117">
        <v>1313</v>
      </c>
      <c r="C37" s="117">
        <v>0</v>
      </c>
      <c r="E37" s="116" t="s">
        <v>68</v>
      </c>
      <c r="F37" s="117">
        <v>1584</v>
      </c>
      <c r="G37" s="117">
        <v>1</v>
      </c>
      <c r="I37" s="116" t="s">
        <v>68</v>
      </c>
      <c r="J37" s="118">
        <f t="shared" si="0"/>
        <v>-17.108585858585855</v>
      </c>
      <c r="K37" s="117">
        <f t="shared" si="1"/>
        <v>-271</v>
      </c>
    </row>
    <row r="38" spans="1:11" ht="12.75">
      <c r="A38" s="116" t="s">
        <v>69</v>
      </c>
      <c r="B38" s="117">
        <v>635</v>
      </c>
      <c r="C38" s="117">
        <v>1</v>
      </c>
      <c r="E38" s="116" t="s">
        <v>69</v>
      </c>
      <c r="F38" s="117">
        <v>569</v>
      </c>
      <c r="G38" s="117">
        <v>0</v>
      </c>
      <c r="I38" s="116" t="s">
        <v>69</v>
      </c>
      <c r="J38" s="118">
        <f t="shared" si="0"/>
        <v>11.59929701230229</v>
      </c>
      <c r="K38" s="117">
        <f t="shared" si="1"/>
        <v>66</v>
      </c>
    </row>
    <row r="39" spans="1:11" ht="12.75">
      <c r="A39" s="116" t="s">
        <v>70</v>
      </c>
      <c r="B39" s="117">
        <v>3742</v>
      </c>
      <c r="C39" s="117">
        <v>3</v>
      </c>
      <c r="E39" s="116" t="s">
        <v>70</v>
      </c>
      <c r="F39" s="117">
        <v>3057</v>
      </c>
      <c r="G39" s="117">
        <v>0</v>
      </c>
      <c r="I39" s="116" t="s">
        <v>70</v>
      </c>
      <c r="J39" s="118">
        <f t="shared" si="0"/>
        <v>22.407589139679416</v>
      </c>
      <c r="K39" s="117">
        <f t="shared" si="1"/>
        <v>685</v>
      </c>
    </row>
    <row r="40" spans="1:11" ht="12.75">
      <c r="A40" s="116" t="s">
        <v>71</v>
      </c>
      <c r="B40" s="117">
        <v>2425</v>
      </c>
      <c r="C40" s="117">
        <v>2</v>
      </c>
      <c r="E40" s="116" t="s">
        <v>71</v>
      </c>
      <c r="F40" s="117">
        <v>2340</v>
      </c>
      <c r="G40" s="117">
        <v>0</v>
      </c>
      <c r="I40" s="116" t="s">
        <v>71</v>
      </c>
      <c r="J40" s="118">
        <f t="shared" si="0"/>
        <v>3.6324786324786418</v>
      </c>
      <c r="K40" s="117">
        <f t="shared" si="1"/>
        <v>85</v>
      </c>
    </row>
    <row r="41" spans="1:11" ht="12.75">
      <c r="A41" s="116" t="s">
        <v>72</v>
      </c>
      <c r="B41" s="117">
        <v>2638</v>
      </c>
      <c r="C41" s="117">
        <v>2</v>
      </c>
      <c r="E41" s="116" t="s">
        <v>72</v>
      </c>
      <c r="F41" s="117">
        <v>2285</v>
      </c>
      <c r="G41" s="117">
        <v>0</v>
      </c>
      <c r="I41" s="116" t="s">
        <v>72</v>
      </c>
      <c r="J41" s="118">
        <f t="shared" si="0"/>
        <v>15.448577680525165</v>
      </c>
      <c r="K41" s="117">
        <f t="shared" si="1"/>
        <v>353</v>
      </c>
    </row>
    <row r="42" spans="1:11" ht="12.75">
      <c r="A42" s="116" t="s">
        <v>73</v>
      </c>
      <c r="B42" s="117">
        <v>4032</v>
      </c>
      <c r="C42" s="117">
        <v>11</v>
      </c>
      <c r="E42" s="116" t="s">
        <v>73</v>
      </c>
      <c r="F42" s="117">
        <v>2790</v>
      </c>
      <c r="G42" s="117">
        <v>0</v>
      </c>
      <c r="I42" s="116" t="s">
        <v>73</v>
      </c>
      <c r="J42" s="118">
        <f t="shared" si="0"/>
        <v>44.51612903225806</v>
      </c>
      <c r="K42" s="117">
        <f t="shared" si="1"/>
        <v>1242</v>
      </c>
    </row>
    <row r="43" spans="1:11" ht="12.75">
      <c r="A43" s="116" t="s">
        <v>74</v>
      </c>
      <c r="B43" s="117">
        <v>5489</v>
      </c>
      <c r="C43" s="117">
        <v>2</v>
      </c>
      <c r="E43" s="116" t="s">
        <v>74</v>
      </c>
      <c r="F43" s="117">
        <v>3889</v>
      </c>
      <c r="G43" s="117">
        <v>6</v>
      </c>
      <c r="I43" s="116" t="s">
        <v>74</v>
      </c>
      <c r="J43" s="118">
        <f t="shared" si="0"/>
        <v>41.14168166623811</v>
      </c>
      <c r="K43" s="117">
        <f t="shared" si="1"/>
        <v>1600</v>
      </c>
    </row>
    <row r="44" spans="1:11" ht="12.75">
      <c r="A44" s="116" t="s">
        <v>75</v>
      </c>
      <c r="B44" s="117">
        <v>2887</v>
      </c>
      <c r="C44" s="117">
        <v>26</v>
      </c>
      <c r="E44" s="116" t="s">
        <v>75</v>
      </c>
      <c r="F44" s="117">
        <v>2379</v>
      </c>
      <c r="G44" s="117">
        <v>0</v>
      </c>
      <c r="I44" s="116" t="s">
        <v>75</v>
      </c>
      <c r="J44" s="118">
        <f t="shared" si="0"/>
        <v>21.353509878100052</v>
      </c>
      <c r="K44" s="117">
        <f t="shared" si="1"/>
        <v>508</v>
      </c>
    </row>
    <row r="45" spans="1:11" ht="12.75">
      <c r="A45" s="116" t="s">
        <v>76</v>
      </c>
      <c r="B45" s="117">
        <v>446</v>
      </c>
      <c r="C45" s="117">
        <v>4</v>
      </c>
      <c r="E45" s="116" t="s">
        <v>76</v>
      </c>
      <c r="F45" s="117">
        <v>576</v>
      </c>
      <c r="G45" s="117">
        <v>1</v>
      </c>
      <c r="I45" s="116" t="s">
        <v>76</v>
      </c>
      <c r="J45" s="118">
        <f t="shared" si="0"/>
        <v>-22.569444444444443</v>
      </c>
      <c r="K45" s="117">
        <f t="shared" si="1"/>
        <v>-130</v>
      </c>
    </row>
    <row r="46" spans="1:11" ht="12.75">
      <c r="A46" s="116" t="s">
        <v>77</v>
      </c>
      <c r="B46" s="117">
        <v>1321</v>
      </c>
      <c r="C46" s="117">
        <v>1</v>
      </c>
      <c r="E46" s="116" t="s">
        <v>77</v>
      </c>
      <c r="F46" s="117">
        <v>1266</v>
      </c>
      <c r="G46" s="117">
        <v>0</v>
      </c>
      <c r="I46" s="116" t="s">
        <v>77</v>
      </c>
      <c r="J46" s="118">
        <f t="shared" si="0"/>
        <v>4.34439178515007</v>
      </c>
      <c r="K46" s="117">
        <f t="shared" si="1"/>
        <v>55</v>
      </c>
    </row>
    <row r="47" spans="1:11" ht="12.75">
      <c r="A47" s="116" t="s">
        <v>78</v>
      </c>
      <c r="B47" s="117">
        <v>2310</v>
      </c>
      <c r="C47" s="117">
        <v>6</v>
      </c>
      <c r="E47" s="116" t="s">
        <v>78</v>
      </c>
      <c r="F47" s="117">
        <v>2285</v>
      </c>
      <c r="G47" s="117">
        <v>0</v>
      </c>
      <c r="I47" s="116" t="s">
        <v>78</v>
      </c>
      <c r="J47" s="118">
        <f t="shared" si="0"/>
        <v>1.0940919037199182</v>
      </c>
      <c r="K47" s="117">
        <f t="shared" si="1"/>
        <v>25</v>
      </c>
    </row>
    <row r="48" spans="1:11" ht="12.75">
      <c r="A48" s="116" t="s">
        <v>79</v>
      </c>
      <c r="B48" s="117">
        <v>1371</v>
      </c>
      <c r="C48" s="117">
        <v>2</v>
      </c>
      <c r="E48" s="116" t="s">
        <v>79</v>
      </c>
      <c r="F48" s="117">
        <v>1963</v>
      </c>
      <c r="G48" s="117">
        <v>0</v>
      </c>
      <c r="I48" s="116" t="s">
        <v>79</v>
      </c>
      <c r="J48" s="118">
        <f t="shared" si="0"/>
        <v>-30.157921548650023</v>
      </c>
      <c r="K48" s="117">
        <f t="shared" si="1"/>
        <v>-592</v>
      </c>
    </row>
    <row r="49" spans="1:11" ht="12.75">
      <c r="A49" s="116" t="s">
        <v>80</v>
      </c>
      <c r="B49" s="117">
        <v>2046</v>
      </c>
      <c r="C49" s="117">
        <v>19</v>
      </c>
      <c r="E49" s="116" t="s">
        <v>80</v>
      </c>
      <c r="F49" s="117">
        <v>1826</v>
      </c>
      <c r="G49" s="117">
        <v>0</v>
      </c>
      <c r="I49" s="116" t="s">
        <v>80</v>
      </c>
      <c r="J49" s="118">
        <f t="shared" si="0"/>
        <v>12.04819277108433</v>
      </c>
      <c r="K49" s="117">
        <f t="shared" si="1"/>
        <v>220</v>
      </c>
    </row>
    <row r="50" spans="1:11" ht="12.75">
      <c r="A50" s="116" t="s">
        <v>81</v>
      </c>
      <c r="B50" s="117">
        <v>879</v>
      </c>
      <c r="C50" s="117">
        <v>2</v>
      </c>
      <c r="E50" s="116" t="s">
        <v>81</v>
      </c>
      <c r="F50" s="117">
        <v>936</v>
      </c>
      <c r="G50" s="117">
        <v>0</v>
      </c>
      <c r="I50" s="116" t="s">
        <v>81</v>
      </c>
      <c r="J50" s="118">
        <f t="shared" si="0"/>
        <v>-6.08974358974359</v>
      </c>
      <c r="K50" s="117">
        <f t="shared" si="1"/>
        <v>-57</v>
      </c>
    </row>
    <row r="51" spans="1:11" ht="12.75">
      <c r="A51" s="116" t="s">
        <v>82</v>
      </c>
      <c r="B51" s="117">
        <v>388</v>
      </c>
      <c r="C51" s="117">
        <v>3</v>
      </c>
      <c r="E51" s="116" t="s">
        <v>82</v>
      </c>
      <c r="F51" s="117">
        <v>546</v>
      </c>
      <c r="G51" s="117">
        <v>0</v>
      </c>
      <c r="I51" s="116" t="s">
        <v>82</v>
      </c>
      <c r="J51" s="118">
        <f t="shared" si="0"/>
        <v>-28.937728937728934</v>
      </c>
      <c r="K51" s="117">
        <f t="shared" si="1"/>
        <v>-158</v>
      </c>
    </row>
    <row r="52" spans="1:11" ht="12.75">
      <c r="A52" s="116" t="s">
        <v>83</v>
      </c>
      <c r="B52" s="117">
        <v>1992</v>
      </c>
      <c r="C52" s="117">
        <v>1</v>
      </c>
      <c r="E52" s="116" t="s">
        <v>83</v>
      </c>
      <c r="F52" s="117">
        <v>1947</v>
      </c>
      <c r="G52" s="117">
        <v>0</v>
      </c>
      <c r="I52" s="116" t="s">
        <v>83</v>
      </c>
      <c r="J52" s="118">
        <f t="shared" si="0"/>
        <v>2.3112480739599484</v>
      </c>
      <c r="K52" s="117">
        <f t="shared" si="1"/>
        <v>45</v>
      </c>
    </row>
    <row r="53" spans="1:11" ht="12.75">
      <c r="A53" s="119"/>
      <c r="B53" s="120"/>
      <c r="C53" s="120"/>
      <c r="E53" s="119"/>
      <c r="F53" s="120"/>
      <c r="G53" s="120"/>
      <c r="I53" s="119"/>
      <c r="J53" s="121"/>
      <c r="K53" s="120"/>
    </row>
    <row r="54" spans="1:11" s="125" customFormat="1" ht="12.75">
      <c r="A54" s="122" t="s">
        <v>5</v>
      </c>
      <c r="B54" s="123">
        <f>+SUM(B5:B52)</f>
        <v>154282</v>
      </c>
      <c r="C54" s="123">
        <f>+SUM(C5:C52)</f>
        <v>264</v>
      </c>
      <c r="D54" s="124"/>
      <c r="E54" s="122" t="s">
        <v>5</v>
      </c>
      <c r="F54" s="123">
        <f>+SUM(F5:F52)</f>
        <v>142328</v>
      </c>
      <c r="G54" s="123">
        <f>+SUM(G5:G52)</f>
        <v>38</v>
      </c>
      <c r="I54" s="122" t="s">
        <v>5</v>
      </c>
      <c r="J54" s="126">
        <f>+((B54/F54)-1)*100</f>
        <v>8.39890956101399</v>
      </c>
      <c r="K54" s="123">
        <f>+B54-F54</f>
        <v>11954</v>
      </c>
    </row>
  </sheetData>
  <sheetProtection selectLockedCells="1" selectUnlockedCells="1"/>
  <mergeCells count="3">
    <mergeCell ref="A2:C2"/>
    <mergeCell ref="E2:G2"/>
    <mergeCell ref="I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marcellab</dc:creator>
  <cp:keywords/>
  <dc:description/>
  <cp:lastModifiedBy>marcellab</cp:lastModifiedBy>
  <cp:lastPrinted>2012-05-21T10:03:43Z</cp:lastPrinted>
  <dcterms:created xsi:type="dcterms:W3CDTF">2012-04-30T11:23:34Z</dcterms:created>
  <dcterms:modified xsi:type="dcterms:W3CDTF">2012-05-21T10:04:02Z</dcterms:modified>
  <cp:category/>
  <cp:version/>
  <cp:contentType/>
  <cp:contentStatus/>
</cp:coreProperties>
</file>